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05" windowWidth="15195" windowHeight="9615"/>
  </bookViews>
  <sheets>
    <sheet name="оптовикам" sheetId="2" r:id="rId1"/>
    <sheet name="Лист1" sheetId="3" r:id="rId2"/>
  </sheets>
  <definedNames>
    <definedName name="_xlnm.Print_Area" localSheetId="0">оптовикам!$A$1:$L$80</definedName>
  </definedNames>
  <calcPr calcId="125725"/>
</workbook>
</file>

<file path=xl/calcChain.xml><?xml version="1.0" encoding="utf-8"?>
<calcChain xmlns="http://schemas.openxmlformats.org/spreadsheetml/2006/main">
  <c r="C67" i="2"/>
  <c r="G68"/>
  <c r="E68"/>
  <c r="C68"/>
  <c r="L35"/>
  <c r="K31"/>
  <c r="K30"/>
  <c r="D72" l="1"/>
  <c r="D73"/>
  <c r="D74"/>
  <c r="D75"/>
  <c r="D71"/>
  <c r="D39"/>
  <c r="D40"/>
  <c r="D38"/>
  <c r="J62"/>
  <c r="J61"/>
  <c r="H62"/>
  <c r="H61"/>
  <c r="F62"/>
  <c r="F61"/>
  <c r="D61"/>
  <c r="D62"/>
  <c r="D63"/>
  <c r="D60"/>
  <c r="J56"/>
  <c r="J57"/>
  <c r="J55"/>
  <c r="H56"/>
  <c r="H57"/>
  <c r="H55"/>
  <c r="F56"/>
  <c r="F57"/>
  <c r="F55"/>
  <c r="D56"/>
  <c r="D57"/>
  <c r="D55"/>
  <c r="J46"/>
  <c r="J47"/>
  <c r="J48"/>
  <c r="J49"/>
  <c r="J50"/>
  <c r="J51"/>
  <c r="J52"/>
  <c r="J53"/>
  <c r="J45"/>
  <c r="H46"/>
  <c r="H47"/>
  <c r="H48"/>
  <c r="H49"/>
  <c r="H50"/>
  <c r="H51"/>
  <c r="H52"/>
  <c r="H53"/>
  <c r="H45"/>
  <c r="F49"/>
  <c r="F50"/>
  <c r="F51"/>
  <c r="F52"/>
  <c r="F53"/>
  <c r="F45"/>
  <c r="F46"/>
  <c r="F47"/>
  <c r="F48"/>
  <c r="D46"/>
  <c r="D47"/>
  <c r="D48"/>
  <c r="D49"/>
  <c r="D50"/>
  <c r="D51"/>
  <c r="D52"/>
  <c r="D53"/>
  <c r="D45"/>
  <c r="D35"/>
  <c r="D33"/>
  <c r="I31" l="1"/>
  <c r="I30"/>
  <c r="G31"/>
  <c r="G30"/>
  <c r="E31"/>
  <c r="E30"/>
  <c r="C31"/>
  <c r="C30"/>
  <c r="K27"/>
  <c r="K28"/>
  <c r="K26"/>
  <c r="I27"/>
  <c r="I28"/>
  <c r="I26"/>
  <c r="G27"/>
  <c r="G28"/>
  <c r="G26"/>
  <c r="E27"/>
  <c r="E28"/>
  <c r="E26"/>
  <c r="C27"/>
  <c r="D27" s="1"/>
  <c r="C28"/>
  <c r="D28" s="1"/>
  <c r="C26"/>
  <c r="D26" s="1"/>
  <c r="I21" l="1"/>
  <c r="J21" s="1"/>
  <c r="I20"/>
  <c r="J20" s="1"/>
  <c r="G21"/>
  <c r="H21" s="1"/>
  <c r="G20"/>
  <c r="H20" s="1"/>
  <c r="F21"/>
  <c r="F20"/>
  <c r="G82" l="1"/>
  <c r="K82" s="1"/>
</calcChain>
</file>

<file path=xl/sharedStrings.xml><?xml version="1.0" encoding="utf-8"?>
<sst xmlns="http://schemas.openxmlformats.org/spreadsheetml/2006/main" count="145" uniqueCount="96">
  <si>
    <t>Наименование</t>
  </si>
  <si>
    <t>розница</t>
  </si>
  <si>
    <t>100-500кг</t>
  </si>
  <si>
    <t>от500-1000л</t>
  </si>
  <si>
    <t>от 1000л</t>
  </si>
  <si>
    <t xml:space="preserve">51-100 меш </t>
  </si>
  <si>
    <t>от 100-500л</t>
  </si>
  <si>
    <r>
      <t xml:space="preserve"> </t>
    </r>
    <r>
      <rPr>
        <b/>
        <sz val="8"/>
        <rFont val="Tahoma"/>
        <family val="2"/>
        <charset val="204"/>
      </rPr>
      <t xml:space="preserve">(3л) (фасад)  </t>
    </r>
  </si>
  <si>
    <r>
      <t xml:space="preserve"> </t>
    </r>
    <r>
      <rPr>
        <b/>
        <sz val="8"/>
        <rFont val="Tahoma"/>
        <family val="2"/>
        <charset val="204"/>
      </rPr>
      <t xml:space="preserve">(3л) (Металл) </t>
    </r>
  </si>
  <si>
    <r>
      <t xml:space="preserve"> </t>
    </r>
    <r>
      <rPr>
        <b/>
        <sz val="8"/>
        <rFont val="Tahoma"/>
        <family val="2"/>
        <charset val="204"/>
      </rPr>
      <t xml:space="preserve">(3л, ) универсал </t>
    </r>
  </si>
  <si>
    <t>5-25 вед</t>
  </si>
  <si>
    <t>25-50 вед</t>
  </si>
  <si>
    <t>от 51 вед</t>
  </si>
  <si>
    <t>стоим кг</t>
  </si>
  <si>
    <t>301-500 меш</t>
  </si>
  <si>
    <t>201-300 меш</t>
  </si>
  <si>
    <t>101 до 200 меш</t>
  </si>
  <si>
    <t>1 банка</t>
  </si>
  <si>
    <t>8-38шт</t>
  </si>
  <si>
    <t>39-77шт</t>
  </si>
  <si>
    <t>10-50 шт</t>
  </si>
  <si>
    <t>51-100шт</t>
  </si>
  <si>
    <t>от 1001шт</t>
  </si>
  <si>
    <t>толщина Варммикс, см</t>
  </si>
  <si>
    <t>кг/м2</t>
  </si>
  <si>
    <t>площадь м2</t>
  </si>
  <si>
    <t>х</t>
  </si>
  <si>
    <t>=</t>
  </si>
  <si>
    <t>:</t>
  </si>
  <si>
    <t>500-1000 кг</t>
  </si>
  <si>
    <t>Расчет кол-ва штукатурки,  расход кг/м2</t>
  </si>
  <si>
    <t>АСТРАТЕК Универсал , л</t>
  </si>
  <si>
    <t>АСТРАТЕК Металл , л</t>
  </si>
  <si>
    <t>АСТРАТЕК Фасад , л</t>
  </si>
  <si>
    <t>АСТРАТЕК Универсал Всесезонный, л</t>
  </si>
  <si>
    <t>АСТРАТЕК Не горючий, л</t>
  </si>
  <si>
    <t>Ведро</t>
  </si>
  <si>
    <t>Литр</t>
  </si>
  <si>
    <t>Розница на складе</t>
  </si>
  <si>
    <t>Розница с завода</t>
  </si>
  <si>
    <t>Доставка бесплатно</t>
  </si>
  <si>
    <t>Виотерм Универсал, Фасад, Металл, Антиконденсат, л</t>
  </si>
  <si>
    <t>Клей (не замерзает), л. Упаковка 8шт.</t>
  </si>
  <si>
    <t>Доставка за счет покупателя</t>
  </si>
  <si>
    <t>1шт</t>
  </si>
  <si>
    <t>Краска GROSS-фасад-эластик, кг</t>
  </si>
  <si>
    <r>
      <t>Краска GROSS-фасад-</t>
    </r>
    <r>
      <rPr>
        <b/>
        <sz val="8"/>
        <rFont val="Tahoma"/>
        <family val="2"/>
        <charset val="204"/>
      </rPr>
      <t>эластик, кг</t>
    </r>
  </si>
  <si>
    <r>
      <t xml:space="preserve">Краска GROSS -интерьер, </t>
    </r>
    <r>
      <rPr>
        <b/>
        <sz val="8"/>
        <rFont val="Tahoma"/>
        <family val="2"/>
        <charset val="204"/>
      </rPr>
      <t>кг</t>
    </r>
  </si>
  <si>
    <r>
      <t xml:space="preserve">Краска GROSS-фасад, </t>
    </r>
    <r>
      <rPr>
        <b/>
        <sz val="8"/>
        <rFont val="Tahoma"/>
        <family val="2"/>
        <charset val="204"/>
      </rPr>
      <t>кг</t>
    </r>
  </si>
  <si>
    <r>
      <t xml:space="preserve">Краска GROSS-фасад, </t>
    </r>
    <r>
      <rPr>
        <b/>
        <sz val="8"/>
        <rFont val="Tahoma"/>
        <family val="2"/>
        <charset val="204"/>
      </rPr>
      <t>4,2 кг</t>
    </r>
  </si>
  <si>
    <r>
      <t xml:space="preserve">Грунтовка  </t>
    </r>
    <r>
      <rPr>
        <b/>
        <sz val="8"/>
        <rFont val="Tahoma"/>
        <family val="2"/>
        <charset val="204"/>
      </rPr>
      <t>Gross-фасад, л  (в среднем125 гр\м2)</t>
    </r>
  </si>
  <si>
    <t>Грунтовка универсальная Gross-фасад, л  (расход 100-150гр/м2)</t>
  </si>
  <si>
    <t>Гидроакрил, кг</t>
  </si>
  <si>
    <t xml:space="preserve"> ВАРММИКС  мешок, кг (расход 4,5 кг на м2 толщиной 1см) </t>
  </si>
  <si>
    <t xml:space="preserve">мешок  14 кг=0.035м3; размер мешок 58х45х11  (расход 4,5 кг на 1 м2 толщиной 1см) </t>
  </si>
  <si>
    <t>Краска GROSS-интерьер 1,4 кг (ВД-АК-1702 ) цвет белый, кг</t>
  </si>
  <si>
    <r>
      <rPr>
        <b/>
        <sz val="9"/>
        <rFont val="Tahoma"/>
        <family val="2"/>
        <charset val="204"/>
      </rPr>
      <t>Грунтовка температуростойкая  Gross-металл, кг</t>
    </r>
  </si>
  <si>
    <r>
      <t xml:space="preserve">Грунтовка температуростойкая Gross-металл, </t>
    </r>
    <r>
      <rPr>
        <b/>
        <sz val="9"/>
        <rFont val="Tahoma"/>
        <family val="2"/>
        <charset val="204"/>
      </rPr>
      <t>кг (расход 100-150гр/м2)</t>
    </r>
  </si>
  <si>
    <t>Грунтовка температуростойкая Gross-металл, кг(100-150гр/м2)</t>
  </si>
  <si>
    <t>от 1000кг</t>
  </si>
  <si>
    <t>Объем тары</t>
  </si>
  <si>
    <t>ЖИДКАЯ ТЕПЛОИЗОЛЯЦИЯ</t>
  </si>
  <si>
    <r>
      <t xml:space="preserve"> </t>
    </r>
    <r>
      <rPr>
        <b/>
        <sz val="8"/>
        <color rgb="FFFF0000"/>
        <rFont val="Tahoma"/>
        <family val="2"/>
        <charset val="204"/>
      </rPr>
      <t>Mascoat W</t>
    </r>
    <r>
      <rPr>
        <b/>
        <sz val="8"/>
        <rFont val="Tahoma"/>
        <family val="2"/>
        <charset val="204"/>
      </rPr>
      <t xml:space="preserve"> (на стены) 18,925л ведро</t>
    </r>
  </si>
  <si>
    <r>
      <t xml:space="preserve"> </t>
    </r>
    <r>
      <rPr>
        <b/>
        <sz val="8"/>
        <color rgb="FFFF0000"/>
        <rFont val="Tahoma"/>
        <family val="2"/>
        <charset val="204"/>
      </rPr>
      <t>Mascoat Industrial-DTL</t>
    </r>
    <r>
      <rPr>
        <b/>
        <sz val="8"/>
        <rFont val="Tahoma"/>
        <family val="2"/>
        <charset val="204"/>
      </rPr>
      <t xml:space="preserve"> (на трубы) </t>
    </r>
  </si>
  <si>
    <r>
      <rPr>
        <b/>
        <sz val="8"/>
        <color rgb="FFFF0000"/>
        <rFont val="Tahoma"/>
        <family val="2"/>
        <charset val="204"/>
      </rPr>
      <t>Mascoat M</t>
    </r>
    <r>
      <rPr>
        <b/>
        <sz val="8"/>
        <rFont val="Tahoma"/>
        <family val="2"/>
        <charset val="204"/>
      </rPr>
      <t xml:space="preserve"> (на суда)</t>
    </r>
  </si>
  <si>
    <t>Краска GROSS-фасад (ВД-АК-1701 ) цвет белый, кг</t>
  </si>
  <si>
    <t>Mascoat DTI,AC (для труб и антиконденсат), л</t>
  </si>
  <si>
    <t>Mascoat dB, DTM (от вибрации), л</t>
  </si>
  <si>
    <t>Mascoat WB(термоизоляция), л</t>
  </si>
  <si>
    <t>Цена</t>
  </si>
  <si>
    <t>ПРАЙС-ЛИСТ  от 01.01.2017года</t>
  </si>
  <si>
    <t>УНИВЕКО-25 средство от налипания сварочных брызг (готовый раствор)</t>
  </si>
  <si>
    <t>АКВАКАТ-СОЖ-01 смазочно-охлаждающая жидкость (концентрат)</t>
  </si>
  <si>
    <t>УНИВЕКО индустриальный очиститель шелочной (концентрат), л</t>
  </si>
  <si>
    <t>ДИСКАЛЕР техническое моющее средство кислотное (концентрат), л</t>
  </si>
  <si>
    <t>ДИСКАЛЕР очиститель извесковых отложений (концентрат), л</t>
  </si>
  <si>
    <t>Склад в Рост н/Д</t>
  </si>
  <si>
    <t>от 78шт</t>
  </si>
  <si>
    <t>Виотерм Финиш, л</t>
  </si>
  <si>
    <t>Доставка включена</t>
  </si>
  <si>
    <t>Розница 0-50л</t>
  </si>
  <si>
    <t>0-50л</t>
  </si>
  <si>
    <t>500-1000л</t>
  </si>
  <si>
    <t>250-499л</t>
  </si>
  <si>
    <t>50-249л</t>
  </si>
  <si>
    <t>Краска Армафиниш, л. От 12 ведер = 30л.</t>
  </si>
  <si>
    <t>Привязка к курсу валют</t>
  </si>
  <si>
    <t>0- 1000кг</t>
  </si>
  <si>
    <t>1000кг-5000кг</t>
  </si>
  <si>
    <t>5000кг-</t>
  </si>
  <si>
    <t>Огнезащитная краска "Эврика", банка</t>
  </si>
  <si>
    <r>
      <t xml:space="preserve">КРАСКИ И ГРУНТОВКИ, </t>
    </r>
    <r>
      <rPr>
        <b/>
        <sz val="12"/>
        <color rgb="FFFF0000"/>
        <rFont val="Tahoma"/>
        <family val="2"/>
        <charset val="204"/>
      </rPr>
      <t>без учета доставки</t>
    </r>
  </si>
  <si>
    <r>
      <t xml:space="preserve">ШТУКАТУРКА ТЕПЛОИЗОЛЯЦИОННАЯ ВАРММИКС, </t>
    </r>
    <r>
      <rPr>
        <b/>
        <sz val="10"/>
        <color rgb="FFFF0000"/>
        <rFont val="Tahoma"/>
        <family val="2"/>
        <charset val="204"/>
      </rPr>
      <t>без учёта доставки</t>
    </r>
  </si>
  <si>
    <r>
      <t xml:space="preserve">ПРОМЫШЛЕННЫЕ ОЧИСТИТЕЛИ UNIVECO, </t>
    </r>
    <r>
      <rPr>
        <b/>
        <sz val="12"/>
        <color rgb="FFFF0000"/>
        <rFont val="Tahoma"/>
        <family val="2"/>
        <charset val="204"/>
      </rPr>
      <t>без учета доставки</t>
    </r>
  </si>
  <si>
    <r>
      <t xml:space="preserve">Огнезащитная краска для дерева, фанеры, древесностружечных плит, </t>
    </r>
    <r>
      <rPr>
        <b/>
        <sz val="12"/>
        <color rgb="FFFF0000"/>
        <rFont val="Tahoma"/>
        <family val="2"/>
        <charset val="204"/>
      </rPr>
      <t>без учета доставки</t>
    </r>
  </si>
  <si>
    <t>Огнезащитная краска "Титан-Д"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</si>
</sst>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8"/>
      <color rgb="FFFF0000"/>
      <name val="Tahoma"/>
      <family val="2"/>
      <charset val="204"/>
    </font>
    <font>
      <sz val="14"/>
      <color rgb="FFFF0000"/>
      <name val="Arial Cyr"/>
      <charset val="204"/>
    </font>
    <font>
      <sz val="9"/>
      <name val="Arial Cyr"/>
      <charset val="204"/>
    </font>
    <font>
      <b/>
      <i/>
      <sz val="8"/>
      <name val="Arial Cyr"/>
      <charset val="204"/>
    </font>
    <font>
      <b/>
      <i/>
      <sz val="8"/>
      <name val="Tahoma"/>
      <family val="2"/>
      <charset val="204"/>
    </font>
    <font>
      <b/>
      <sz val="10"/>
      <color rgb="FFFF0000"/>
      <name val="Arial Cyr"/>
      <charset val="204"/>
    </font>
    <font>
      <b/>
      <sz val="8"/>
      <color theme="1"/>
      <name val="Arial Cyr"/>
      <charset val="204"/>
    </font>
    <font>
      <sz val="12"/>
      <color rgb="FFFF0000"/>
      <name val="Tahoma"/>
      <family val="2"/>
      <charset val="204"/>
    </font>
    <font>
      <b/>
      <sz val="9"/>
      <name val="Tahoma"/>
      <family val="2"/>
      <charset val="204"/>
    </font>
    <font>
      <b/>
      <sz val="10"/>
      <color rgb="FFFF0000"/>
      <name val="Tahoma"/>
      <family val="2"/>
      <charset val="204"/>
    </font>
    <font>
      <b/>
      <sz val="12"/>
      <color rgb="FFFF0000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6">
    <xf numFmtId="0" fontId="0" fillId="0" borderId="0" xfId="0"/>
    <xf numFmtId="0" fontId="2" fillId="2" borderId="0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1" fontId="6" fillId="3" borderId="20" xfId="0" applyNumberFormat="1" applyFont="1" applyFill="1" applyBorder="1" applyAlignment="1">
      <alignment horizontal="center"/>
    </xf>
    <xf numFmtId="0" fontId="1" fillId="2" borderId="0" xfId="0" applyFont="1" applyFill="1" applyBorder="1"/>
    <xf numFmtId="49" fontId="4" fillId="2" borderId="7" xfId="0" applyNumberFormat="1" applyFont="1" applyFill="1" applyBorder="1" applyAlignment="1">
      <alignment horizontal="left" vertical="top" wrapText="1"/>
    </xf>
    <xf numFmtId="0" fontId="0" fillId="2" borderId="0" xfId="0" applyFont="1" applyFill="1"/>
    <xf numFmtId="0" fontId="1" fillId="2" borderId="0" xfId="0" applyFont="1" applyFill="1"/>
    <xf numFmtId="49" fontId="4" fillId="2" borderId="4" xfId="0" applyNumberFormat="1" applyFont="1" applyFill="1" applyBorder="1" applyAlignment="1">
      <alignment horizontal="left" vertical="top" wrapText="1"/>
    </xf>
    <xf numFmtId="0" fontId="2" fillId="2" borderId="0" xfId="0" applyFont="1" applyFill="1"/>
    <xf numFmtId="0" fontId="6" fillId="2" borderId="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6" fillId="6" borderId="28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1" fontId="6" fillId="6" borderId="20" xfId="0" applyNumberFormat="1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1" fontId="6" fillId="6" borderId="22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1" fontId="6" fillId="3" borderId="22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2" fillId="4" borderId="33" xfId="0" applyFont="1" applyFill="1" applyBorder="1"/>
    <xf numFmtId="0" fontId="2" fillId="4" borderId="34" xfId="0" applyFont="1" applyFill="1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1" fontId="6" fillId="6" borderId="5" xfId="0" applyNumberFormat="1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1" fontId="6" fillId="3" borderId="19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1" fontId="6" fillId="7" borderId="19" xfId="0" applyNumberFormat="1" applyFont="1" applyFill="1" applyBorder="1" applyAlignment="1">
      <alignment horizontal="center" vertical="center"/>
    </xf>
    <xf numFmtId="1" fontId="6" fillId="7" borderId="20" xfId="0" applyNumberFormat="1" applyFont="1" applyFill="1" applyBorder="1" applyAlignment="1">
      <alignment horizontal="center" vertical="center"/>
    </xf>
    <xf numFmtId="1" fontId="6" fillId="5" borderId="19" xfId="0" applyNumberFormat="1" applyFont="1" applyFill="1" applyBorder="1" applyAlignment="1">
      <alignment horizontal="center" vertical="center"/>
    </xf>
    <xf numFmtId="1" fontId="6" fillId="6" borderId="29" xfId="0" applyNumberFormat="1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1" fontId="6" fillId="3" borderId="21" xfId="0" applyNumberFormat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1" fontId="6" fillId="7" borderId="21" xfId="0" applyNumberFormat="1" applyFont="1" applyFill="1" applyBorder="1" applyAlignment="1">
      <alignment horizontal="center" vertical="center"/>
    </xf>
    <xf numFmtId="1" fontId="6" fillId="7" borderId="22" xfId="0" applyNumberFormat="1" applyFont="1" applyFill="1" applyBorder="1" applyAlignment="1">
      <alignment horizontal="center" vertical="center"/>
    </xf>
    <xf numFmtId="1" fontId="6" fillId="5" borderId="21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0" fontId="6" fillId="6" borderId="4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6" fillId="4" borderId="20" xfId="0" applyNumberFormat="1" applyFont="1" applyFill="1" applyBorder="1" applyAlignment="1">
      <alignment horizontal="center"/>
    </xf>
    <xf numFmtId="164" fontId="6" fillId="4" borderId="22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/>
    </xf>
    <xf numFmtId="0" fontId="6" fillId="6" borderId="42" xfId="0" applyFont="1" applyFill="1" applyBorder="1" applyAlignment="1">
      <alignment horizontal="center"/>
    </xf>
    <xf numFmtId="0" fontId="6" fillId="6" borderId="10" xfId="0" applyNumberFormat="1" applyFont="1" applyFill="1" applyBorder="1" applyAlignment="1">
      <alignment horizontal="center"/>
    </xf>
    <xf numFmtId="164" fontId="6" fillId="6" borderId="11" xfId="0" applyNumberFormat="1" applyFont="1" applyFill="1" applyBorder="1" applyAlignment="1">
      <alignment horizontal="center"/>
    </xf>
    <xf numFmtId="0" fontId="6" fillId="6" borderId="19" xfId="0" applyNumberFormat="1" applyFont="1" applyFill="1" applyBorder="1" applyAlignment="1">
      <alignment horizontal="center"/>
    </xf>
    <xf numFmtId="164" fontId="6" fillId="6" borderId="20" xfId="0" applyNumberFormat="1" applyFont="1" applyFill="1" applyBorder="1" applyAlignment="1">
      <alignment horizontal="center"/>
    </xf>
    <xf numFmtId="164" fontId="6" fillId="6" borderId="22" xfId="0" applyNumberFormat="1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0" fontId="6" fillId="7" borderId="43" xfId="0" applyFont="1" applyFill="1" applyBorder="1" applyAlignment="1">
      <alignment horizontal="center"/>
    </xf>
    <xf numFmtId="0" fontId="6" fillId="7" borderId="42" xfId="0" applyFont="1" applyFill="1" applyBorder="1" applyAlignment="1">
      <alignment horizontal="center"/>
    </xf>
    <xf numFmtId="164" fontId="6" fillId="7" borderId="11" xfId="0" applyNumberFormat="1" applyFont="1" applyFill="1" applyBorder="1" applyAlignment="1">
      <alignment horizontal="center"/>
    </xf>
    <xf numFmtId="164" fontId="6" fillId="7" borderId="20" xfId="0" applyNumberFormat="1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left" vertical="top" wrapText="1"/>
    </xf>
    <xf numFmtId="49" fontId="5" fillId="2" borderId="13" xfId="0" applyNumberFormat="1" applyFont="1" applyFill="1" applyBorder="1" applyAlignment="1">
      <alignment horizontal="left" vertical="top" wrapText="1"/>
    </xf>
    <xf numFmtId="49" fontId="5" fillId="2" borderId="17" xfId="0" applyNumberFormat="1" applyFont="1" applyFill="1" applyBorder="1" applyAlignment="1">
      <alignment horizontal="left" vertical="top" wrapText="1"/>
    </xf>
    <xf numFmtId="49" fontId="5" fillId="2" borderId="51" xfId="0" applyNumberFormat="1" applyFont="1" applyFill="1" applyBorder="1" applyAlignment="1">
      <alignment horizontal="left" vertical="top" wrapText="1"/>
    </xf>
    <xf numFmtId="49" fontId="5" fillId="2" borderId="18" xfId="0" applyNumberFormat="1" applyFont="1" applyFill="1" applyBorder="1" applyAlignment="1">
      <alignment horizontal="left" vertical="top" wrapText="1"/>
    </xf>
    <xf numFmtId="49" fontId="4" fillId="2" borderId="13" xfId="0" applyNumberFormat="1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left" vertical="top" wrapText="1"/>
    </xf>
    <xf numFmtId="49" fontId="5" fillId="2" borderId="27" xfId="0" applyNumberFormat="1" applyFont="1" applyFill="1" applyBorder="1" applyAlignment="1">
      <alignment horizontal="left" vertical="top" wrapText="1"/>
    </xf>
    <xf numFmtId="0" fontId="6" fillId="4" borderId="41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 wrapText="1"/>
    </xf>
    <xf numFmtId="0" fontId="6" fillId="2" borderId="45" xfId="0" applyFont="1" applyFill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center" wrapText="1"/>
    </xf>
    <xf numFmtId="164" fontId="6" fillId="4" borderId="32" xfId="0" applyNumberFormat="1" applyFont="1" applyFill="1" applyBorder="1" applyAlignment="1">
      <alignment horizontal="center"/>
    </xf>
    <xf numFmtId="164" fontId="6" fillId="4" borderId="57" xfId="0" applyNumberFormat="1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49" fontId="5" fillId="2" borderId="26" xfId="0" applyNumberFormat="1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wrapText="1"/>
    </xf>
    <xf numFmtId="49" fontId="5" fillId="2" borderId="47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left" vertical="top" wrapText="1"/>
    </xf>
    <xf numFmtId="0" fontId="2" fillId="2" borderId="36" xfId="0" applyFont="1" applyFill="1" applyBorder="1"/>
    <xf numFmtId="0" fontId="10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49" fontId="5" fillId="2" borderId="35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vertical="top" wrapText="1"/>
    </xf>
    <xf numFmtId="0" fontId="0" fillId="4" borderId="44" xfId="0" applyFill="1" applyBorder="1" applyAlignment="1">
      <alignment wrapText="1"/>
    </xf>
    <xf numFmtId="0" fontId="1" fillId="4" borderId="41" xfId="0" applyFont="1" applyFill="1" applyBorder="1" applyAlignment="1">
      <alignment vertical="center"/>
    </xf>
    <xf numFmtId="0" fontId="10" fillId="6" borderId="42" xfId="0" applyFont="1" applyFill="1" applyBorder="1" applyAlignment="1">
      <alignment wrapText="1"/>
    </xf>
    <xf numFmtId="0" fontId="1" fillId="6" borderId="50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wrapText="1"/>
    </xf>
    <xf numFmtId="0" fontId="1" fillId="3" borderId="50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wrapText="1"/>
    </xf>
    <xf numFmtId="0" fontId="1" fillId="8" borderId="50" xfId="0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wrapText="1"/>
    </xf>
    <xf numFmtId="0" fontId="1" fillId="7" borderId="5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1" fontId="0" fillId="10" borderId="14" xfId="0" applyNumberFormat="1" applyFill="1" applyBorder="1" applyAlignment="1">
      <alignment horizontal="center"/>
    </xf>
    <xf numFmtId="164" fontId="13" fillId="10" borderId="14" xfId="0" applyNumberFormat="1" applyFont="1" applyFill="1" applyBorder="1" applyAlignment="1">
      <alignment horizontal="center"/>
    </xf>
    <xf numFmtId="164" fontId="0" fillId="10" borderId="14" xfId="0" applyNumberFormat="1" applyFill="1" applyBorder="1" applyAlignment="1">
      <alignment horizontal="center"/>
    </xf>
    <xf numFmtId="2" fontId="13" fillId="10" borderId="14" xfId="0" applyNumberFormat="1" applyFont="1" applyFill="1" applyBorder="1" applyAlignment="1">
      <alignment horizontal="center"/>
    </xf>
    <xf numFmtId="1" fontId="7" fillId="10" borderId="14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top" wrapText="1"/>
    </xf>
    <xf numFmtId="49" fontId="5" fillId="2" borderId="64" xfId="0" applyNumberFormat="1" applyFont="1" applyFill="1" applyBorder="1" applyAlignment="1">
      <alignment horizontal="left" vertical="top" wrapText="1"/>
    </xf>
    <xf numFmtId="49" fontId="5" fillId="2" borderId="63" xfId="0" applyNumberFormat="1" applyFont="1" applyFill="1" applyBorder="1" applyAlignment="1">
      <alignment horizontal="left" vertical="top" wrapText="1"/>
    </xf>
    <xf numFmtId="49" fontId="5" fillId="2" borderId="13" xfId="0" applyNumberFormat="1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/>
    <xf numFmtId="0" fontId="6" fillId="0" borderId="53" xfId="0" applyFont="1" applyFill="1" applyBorder="1" applyAlignment="1"/>
    <xf numFmtId="0" fontId="6" fillId="0" borderId="8" xfId="0" applyFont="1" applyFill="1" applyBorder="1" applyAlignment="1"/>
    <xf numFmtId="0" fontId="6" fillId="2" borderId="12" xfId="0" applyFont="1" applyFill="1" applyBorder="1" applyAlignment="1"/>
    <xf numFmtId="0" fontId="6" fillId="2" borderId="13" xfId="0" applyFont="1" applyFill="1" applyBorder="1" applyAlignment="1"/>
    <xf numFmtId="0" fontId="6" fillId="2" borderId="33" xfId="0" applyFont="1" applyFill="1" applyBorder="1" applyAlignment="1"/>
    <xf numFmtId="0" fontId="6" fillId="2" borderId="33" xfId="0" applyFont="1" applyFill="1" applyBorder="1" applyAlignment="1">
      <alignment vertical="center"/>
    </xf>
    <xf numFmtId="0" fontId="6" fillId="7" borderId="64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vertical="center"/>
    </xf>
    <xf numFmtId="0" fontId="6" fillId="9" borderId="10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49" fontId="5" fillId="2" borderId="36" xfId="0" applyNumberFormat="1" applyFont="1" applyFill="1" applyBorder="1" applyAlignment="1">
      <alignment horizontal="left" vertical="top" wrapText="1"/>
    </xf>
    <xf numFmtId="0" fontId="6" fillId="4" borderId="46" xfId="0" applyFont="1" applyFill="1" applyBorder="1" applyAlignment="1">
      <alignment horizontal="center" vertical="top"/>
    </xf>
    <xf numFmtId="0" fontId="6" fillId="7" borderId="63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1" fontId="6" fillId="7" borderId="6" xfId="0" applyNumberFormat="1" applyFont="1" applyFill="1" applyBorder="1" applyAlignment="1">
      <alignment horizontal="center"/>
    </xf>
    <xf numFmtId="1" fontId="6" fillId="7" borderId="64" xfId="0" applyNumberFormat="1" applyFont="1" applyFill="1" applyBorder="1" applyAlignment="1">
      <alignment horizontal="center"/>
    </xf>
    <xf numFmtId="0" fontId="6" fillId="7" borderId="63" xfId="0" applyFont="1" applyFill="1" applyBorder="1" applyAlignment="1">
      <alignment horizontal="center" vertical="center"/>
    </xf>
    <xf numFmtId="164" fontId="6" fillId="7" borderId="6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7" borderId="63" xfId="0" applyNumberFormat="1" applyFont="1" applyFill="1" applyBorder="1" applyAlignment="1">
      <alignment horizontal="center"/>
    </xf>
    <xf numFmtId="164" fontId="6" fillId="7" borderId="6" xfId="0" applyNumberFormat="1" applyFont="1" applyFill="1" applyBorder="1" applyAlignment="1">
      <alignment horizontal="center"/>
    </xf>
    <xf numFmtId="0" fontId="6" fillId="7" borderId="64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6" fillId="7" borderId="52" xfId="0" applyFont="1" applyFill="1" applyBorder="1" applyAlignment="1">
      <alignment horizontal="center"/>
    </xf>
    <xf numFmtId="0" fontId="6" fillId="6" borderId="11" xfId="0" applyNumberFormat="1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6" borderId="48" xfId="0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7" borderId="37" xfId="0" applyFont="1" applyFill="1" applyBorder="1" applyAlignment="1">
      <alignment horizontal="center"/>
    </xf>
    <xf numFmtId="0" fontId="6" fillId="7" borderId="53" xfId="0" applyFont="1" applyFill="1" applyBorder="1" applyAlignment="1">
      <alignment horizontal="center"/>
    </xf>
    <xf numFmtId="0" fontId="2" fillId="6" borderId="22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7" fillId="7" borderId="21" xfId="0" applyFont="1" applyFill="1" applyBorder="1"/>
    <xf numFmtId="0" fontId="7" fillId="7" borderId="64" xfId="0" applyFont="1" applyFill="1" applyBorder="1"/>
    <xf numFmtId="164" fontId="6" fillId="4" borderId="42" xfId="0" applyNumberFormat="1" applyFont="1" applyFill="1" applyBorder="1" applyAlignment="1">
      <alignment horizontal="center"/>
    </xf>
    <xf numFmtId="0" fontId="6" fillId="9" borderId="52" xfId="0" applyFont="1" applyFill="1" applyBorder="1" applyAlignment="1">
      <alignment horizontal="center"/>
    </xf>
    <xf numFmtId="164" fontId="6" fillId="4" borderId="30" xfId="0" applyNumberFormat="1" applyFont="1" applyFill="1" applyBorder="1" applyAlignment="1">
      <alignment horizontal="center"/>
    </xf>
    <xf numFmtId="0" fontId="6" fillId="6" borderId="52" xfId="0" applyNumberFormat="1" applyFont="1" applyFill="1" applyBorder="1" applyAlignment="1">
      <alignment horizontal="center"/>
    </xf>
    <xf numFmtId="164" fontId="6" fillId="6" borderId="30" xfId="0" applyNumberFormat="1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164" fontId="6" fillId="7" borderId="30" xfId="0" applyNumberFormat="1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6" fillId="6" borderId="49" xfId="0" applyNumberFormat="1" applyFont="1" applyFill="1" applyBorder="1" applyAlignment="1">
      <alignment horizontal="center"/>
    </xf>
    <xf numFmtId="164" fontId="6" fillId="6" borderId="50" xfId="0" applyNumberFormat="1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164" fontId="6" fillId="3" borderId="50" xfId="0" applyNumberFormat="1" applyFont="1" applyFill="1" applyBorder="1" applyAlignment="1">
      <alignment horizontal="center"/>
    </xf>
    <xf numFmtId="0" fontId="6" fillId="7" borderId="49" xfId="0" applyFont="1" applyFill="1" applyBorder="1" applyAlignment="1">
      <alignment horizontal="center"/>
    </xf>
    <xf numFmtId="164" fontId="6" fillId="7" borderId="60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1" fontId="6" fillId="2" borderId="33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vertical="top" wrapText="1"/>
    </xf>
    <xf numFmtId="49" fontId="5" fillId="4" borderId="35" xfId="0" applyNumberFormat="1" applyFont="1" applyFill="1" applyBorder="1" applyAlignment="1">
      <alignment vertical="top" wrapText="1"/>
    </xf>
    <xf numFmtId="49" fontId="5" fillId="4" borderId="36" xfId="0" applyNumberFormat="1" applyFont="1" applyFill="1" applyBorder="1" applyAlignment="1">
      <alignment vertical="top" wrapText="1"/>
    </xf>
    <xf numFmtId="49" fontId="5" fillId="6" borderId="35" xfId="0" applyNumberFormat="1" applyFont="1" applyFill="1" applyBorder="1" applyAlignment="1">
      <alignment vertical="top" wrapText="1"/>
    </xf>
    <xf numFmtId="49" fontId="5" fillId="6" borderId="36" xfId="0" applyNumberFormat="1" applyFont="1" applyFill="1" applyBorder="1" applyAlignment="1">
      <alignment vertical="top" wrapText="1"/>
    </xf>
    <xf numFmtId="49" fontId="5" fillId="3" borderId="35" xfId="0" applyNumberFormat="1" applyFont="1" applyFill="1" applyBorder="1" applyAlignment="1">
      <alignment vertical="top" wrapText="1"/>
    </xf>
    <xf numFmtId="49" fontId="5" fillId="3" borderId="36" xfId="0" applyNumberFormat="1" applyFont="1" applyFill="1" applyBorder="1" applyAlignment="1">
      <alignment vertical="top" wrapText="1"/>
    </xf>
    <xf numFmtId="49" fontId="5" fillId="7" borderId="47" xfId="0" applyNumberFormat="1" applyFont="1" applyFill="1" applyBorder="1" applyAlignment="1">
      <alignment vertical="top" wrapText="1"/>
    </xf>
    <xf numFmtId="49" fontId="5" fillId="7" borderId="36" xfId="0" applyNumberFormat="1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44" xfId="0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0" fontId="6" fillId="6" borderId="43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/>
    </xf>
    <xf numFmtId="49" fontId="5" fillId="2" borderId="25" xfId="0" applyNumberFormat="1" applyFont="1" applyFill="1" applyBorder="1" applyAlignment="1">
      <alignment horizontal="left" vertical="top" wrapText="1"/>
    </xf>
    <xf numFmtId="0" fontId="6" fillId="4" borderId="49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 wrapText="1"/>
    </xf>
    <xf numFmtId="49" fontId="5" fillId="2" borderId="14" xfId="0" applyNumberFormat="1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left" vertical="top" wrapText="1"/>
    </xf>
    <xf numFmtId="0" fontId="7" fillId="6" borderId="23" xfId="0" applyFont="1" applyFill="1" applyBorder="1" applyAlignment="1">
      <alignment wrapText="1"/>
    </xf>
    <xf numFmtId="0" fontId="1" fillId="6" borderId="23" xfId="0" applyFont="1" applyFill="1" applyBorder="1" applyAlignment="1">
      <alignment vertical="center"/>
    </xf>
    <xf numFmtId="0" fontId="7" fillId="3" borderId="23" xfId="0" applyFont="1" applyFill="1" applyBorder="1" applyAlignment="1">
      <alignment wrapText="1"/>
    </xf>
    <xf numFmtId="0" fontId="1" fillId="3" borderId="23" xfId="0" applyFont="1" applyFill="1" applyBorder="1" applyAlignment="1">
      <alignment vertical="center"/>
    </xf>
    <xf numFmtId="0" fontId="7" fillId="7" borderId="23" xfId="0" applyFont="1" applyFill="1" applyBorder="1" applyAlignment="1">
      <alignment wrapText="1"/>
    </xf>
    <xf numFmtId="0" fontId="1" fillId="7" borderId="23" xfId="0" applyFont="1" applyFill="1" applyBorder="1" applyAlignment="1">
      <alignment vertical="center"/>
    </xf>
    <xf numFmtId="0" fontId="7" fillId="8" borderId="23" xfId="0" applyFont="1" applyFill="1" applyBorder="1" applyAlignment="1">
      <alignment wrapText="1"/>
    </xf>
    <xf numFmtId="0" fontId="1" fillId="8" borderId="23" xfId="0" applyFont="1" applyFill="1" applyBorder="1" applyAlignment="1">
      <alignment vertical="center"/>
    </xf>
    <xf numFmtId="49" fontId="5" fillId="2" borderId="69" xfId="0" applyNumberFormat="1" applyFont="1" applyFill="1" applyBorder="1" applyAlignment="1">
      <alignment vertical="top" wrapText="1"/>
    </xf>
    <xf numFmtId="49" fontId="5" fillId="2" borderId="34" xfId="0" applyNumberFormat="1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vertical="top" wrapText="1"/>
    </xf>
    <xf numFmtId="0" fontId="6" fillId="5" borderId="11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vertical="center"/>
    </xf>
    <xf numFmtId="0" fontId="6" fillId="5" borderId="50" xfId="0" applyFont="1" applyFill="1" applyBorder="1" applyAlignment="1">
      <alignment horizontal="center" vertical="center"/>
    </xf>
    <xf numFmtId="0" fontId="6" fillId="0" borderId="69" xfId="0" applyFont="1" applyFill="1" applyBorder="1" applyAlignment="1"/>
    <xf numFmtId="0" fontId="6" fillId="0" borderId="34" xfId="0" applyFont="1" applyFill="1" applyBorder="1" applyAlignment="1"/>
    <xf numFmtId="0" fontId="6" fillId="0" borderId="40" xfId="0" applyFont="1" applyFill="1" applyBorder="1" applyAlignment="1"/>
    <xf numFmtId="0" fontId="6" fillId="2" borderId="69" xfId="0" applyFont="1" applyFill="1" applyBorder="1" applyAlignment="1"/>
    <xf numFmtId="0" fontId="6" fillId="2" borderId="34" xfId="0" applyFont="1" applyFill="1" applyBorder="1" applyAlignment="1"/>
    <xf numFmtId="0" fontId="1" fillId="2" borderId="34" xfId="0" applyFont="1" applyFill="1" applyBorder="1"/>
    <xf numFmtId="0" fontId="1" fillId="2" borderId="59" xfId="0" applyFont="1" applyFill="1" applyBorder="1"/>
    <xf numFmtId="0" fontId="6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9" fontId="3" fillId="2" borderId="68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/>
    </xf>
    <xf numFmtId="49" fontId="3" fillId="2" borderId="17" xfId="0" applyNumberFormat="1" applyFont="1" applyFill="1" applyBorder="1" applyAlignment="1">
      <alignment horizontal="center" vertical="top"/>
    </xf>
    <xf numFmtId="49" fontId="15" fillId="2" borderId="12" xfId="0" applyNumberFormat="1" applyFont="1" applyFill="1" applyBorder="1" applyAlignment="1">
      <alignment horizontal="center" vertical="top" wrapText="1"/>
    </xf>
    <xf numFmtId="49" fontId="15" fillId="2" borderId="13" xfId="0" applyNumberFormat="1" applyFont="1" applyFill="1" applyBorder="1" applyAlignment="1">
      <alignment horizontal="center" vertical="top" wrapText="1"/>
    </xf>
    <xf numFmtId="49" fontId="15" fillId="2" borderId="69" xfId="0" applyNumberFormat="1" applyFont="1" applyFill="1" applyBorder="1" applyAlignment="1">
      <alignment horizontal="center" vertical="top" wrapText="1"/>
    </xf>
    <xf numFmtId="0" fontId="0" fillId="10" borderId="33" xfId="0" applyFill="1" applyBorder="1" applyAlignment="1">
      <alignment horizontal="right"/>
    </xf>
    <xf numFmtId="0" fontId="0" fillId="10" borderId="0" xfId="0" applyFill="1" applyBorder="1" applyAlignment="1">
      <alignment horizontal="right"/>
    </xf>
    <xf numFmtId="164" fontId="0" fillId="10" borderId="58" xfId="0" applyNumberFormat="1" applyFill="1" applyBorder="1" applyAlignment="1">
      <alignment horizontal="center"/>
    </xf>
    <xf numFmtId="164" fontId="0" fillId="10" borderId="14" xfId="0" applyNumberForma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49" fontId="15" fillId="2" borderId="47" xfId="0" applyNumberFormat="1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2" borderId="67" xfId="0" applyFont="1" applyFill="1" applyBorder="1" applyAlignment="1">
      <alignment horizontal="center"/>
    </xf>
    <xf numFmtId="0" fontId="0" fillId="0" borderId="22" xfId="0" applyBorder="1"/>
    <xf numFmtId="0" fontId="6" fillId="2" borderId="6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49" fontId="5" fillId="2" borderId="23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20" xfId="0" applyNumberFormat="1" applyFont="1" applyFill="1" applyBorder="1" applyAlignment="1">
      <alignment horizontal="center" vertical="top" wrapText="1"/>
    </xf>
    <xf numFmtId="49" fontId="5" fillId="2" borderId="67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5" fillId="2" borderId="66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53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5" fillId="2" borderId="51" xfId="0" applyNumberFormat="1" applyFont="1" applyFill="1" applyBorder="1" applyAlignment="1">
      <alignment horizontal="center" vertical="top" wrapText="1"/>
    </xf>
    <xf numFmtId="49" fontId="5" fillId="2" borderId="64" xfId="0" applyNumberFormat="1" applyFont="1" applyFill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 wrapText="1"/>
    </xf>
    <xf numFmtId="49" fontId="5" fillId="7" borderId="23" xfId="0" applyNumberFormat="1" applyFont="1" applyFill="1" applyBorder="1" applyAlignment="1">
      <alignment horizontal="center" vertical="top" wrapText="1"/>
    </xf>
    <xf numFmtId="49" fontId="5" fillId="7" borderId="25" xfId="0" applyNumberFormat="1" applyFont="1" applyFill="1" applyBorder="1" applyAlignment="1">
      <alignment horizontal="center" vertical="top" wrapText="1"/>
    </xf>
    <xf numFmtId="49" fontId="12" fillId="7" borderId="58" xfId="0" applyNumberFormat="1" applyFont="1" applyFill="1" applyBorder="1" applyAlignment="1">
      <alignment horizontal="center" vertical="top" wrapText="1"/>
    </xf>
    <xf numFmtId="49" fontId="12" fillId="7" borderId="59" xfId="0" applyNumberFormat="1" applyFont="1" applyFill="1" applyBorder="1" applyAlignment="1">
      <alignment horizontal="center" vertical="top" wrapText="1"/>
    </xf>
    <xf numFmtId="49" fontId="5" fillId="2" borderId="47" xfId="0" applyNumberFormat="1" applyFont="1" applyFill="1" applyBorder="1" applyAlignment="1">
      <alignment horizontal="left" vertical="top" wrapText="1"/>
    </xf>
    <xf numFmtId="49" fontId="5" fillId="2" borderId="14" xfId="0" applyNumberFormat="1" applyFont="1" applyFill="1" applyBorder="1" applyAlignment="1">
      <alignment horizontal="left" vertical="top" wrapText="1"/>
    </xf>
    <xf numFmtId="49" fontId="5" fillId="2" borderId="23" xfId="0" applyNumberFormat="1" applyFont="1" applyFill="1" applyBorder="1" applyAlignment="1">
      <alignment horizontal="center" vertical="top"/>
    </xf>
    <xf numFmtId="49" fontId="5" fillId="2" borderId="24" xfId="0" applyNumberFormat="1" applyFont="1" applyFill="1" applyBorder="1" applyAlignment="1">
      <alignment horizontal="center" vertical="top"/>
    </xf>
    <xf numFmtId="49" fontId="5" fillId="2" borderId="25" xfId="0" applyNumberFormat="1" applyFont="1" applyFill="1" applyBorder="1" applyAlignment="1">
      <alignment horizontal="center" vertical="top"/>
    </xf>
    <xf numFmtId="0" fontId="6" fillId="4" borderId="61" xfId="0" applyFont="1" applyFill="1" applyBorder="1" applyAlignment="1">
      <alignment horizontal="center" vertical="top"/>
    </xf>
    <xf numFmtId="0" fontId="6" fillId="4" borderId="46" xfId="0" applyFont="1" applyFill="1" applyBorder="1" applyAlignment="1">
      <alignment horizontal="center" vertical="top"/>
    </xf>
    <xf numFmtId="0" fontId="6" fillId="6" borderId="23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49" fontId="12" fillId="3" borderId="58" xfId="0" applyNumberFormat="1" applyFont="1" applyFill="1" applyBorder="1" applyAlignment="1">
      <alignment horizontal="center" vertical="top" wrapText="1"/>
    </xf>
    <xf numFmtId="49" fontId="12" fillId="3" borderId="59" xfId="0" applyNumberFormat="1" applyFont="1" applyFill="1" applyBorder="1" applyAlignment="1">
      <alignment horizontal="center" vertical="top" wrapText="1"/>
    </xf>
    <xf numFmtId="49" fontId="4" fillId="3" borderId="23" xfId="0" applyNumberFormat="1" applyFont="1" applyFill="1" applyBorder="1" applyAlignment="1">
      <alignment horizontal="center" vertical="top" wrapText="1"/>
    </xf>
    <xf numFmtId="49" fontId="4" fillId="3" borderId="25" xfId="0" applyNumberFormat="1" applyFont="1" applyFill="1" applyBorder="1" applyAlignment="1">
      <alignment horizontal="center" vertical="top" wrapText="1"/>
    </xf>
    <xf numFmtId="49" fontId="4" fillId="6" borderId="24" xfId="0" applyNumberFormat="1" applyFont="1" applyFill="1" applyBorder="1" applyAlignment="1">
      <alignment horizontal="center" vertical="top" wrapText="1"/>
    </xf>
    <xf numFmtId="49" fontId="4" fillId="6" borderId="25" xfId="0" applyNumberFormat="1" applyFont="1" applyFill="1" applyBorder="1" applyAlignment="1">
      <alignment horizontal="center" vertical="top" wrapText="1"/>
    </xf>
    <xf numFmtId="49" fontId="12" fillId="6" borderId="14" xfId="0" applyNumberFormat="1" applyFont="1" applyFill="1" applyBorder="1" applyAlignment="1">
      <alignment horizontal="center" vertical="top" wrapText="1"/>
    </xf>
    <xf numFmtId="49" fontId="12" fillId="6" borderId="59" xfId="0" applyNumberFormat="1" applyFont="1" applyFill="1" applyBorder="1" applyAlignment="1">
      <alignment horizontal="center" vertical="top" wrapText="1"/>
    </xf>
    <xf numFmtId="0" fontId="11" fillId="2" borderId="3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0" fillId="10" borderId="0" xfId="0" applyFill="1" applyBorder="1" applyAlignment="1">
      <alignment horizontal="center" wrapText="1"/>
    </xf>
    <xf numFmtId="0" fontId="6" fillId="2" borderId="65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0" fillId="0" borderId="11" xfId="0" applyBorder="1"/>
    <xf numFmtId="0" fontId="0" fillId="0" borderId="20" xfId="0" applyBorder="1"/>
    <xf numFmtId="49" fontId="15" fillId="2" borderId="33" xfId="0" applyNumberFormat="1" applyFont="1" applyFill="1" applyBorder="1" applyAlignment="1">
      <alignment horizontal="center" vertical="top" wrapText="1"/>
    </xf>
    <xf numFmtId="49" fontId="15" fillId="2" borderId="0" xfId="0" applyNumberFormat="1" applyFont="1" applyFill="1" applyBorder="1" applyAlignment="1">
      <alignment horizontal="center" vertical="top" wrapText="1"/>
    </xf>
    <xf numFmtId="49" fontId="15" fillId="2" borderId="7" xfId="0" applyNumberFormat="1" applyFont="1" applyFill="1" applyBorder="1" applyAlignment="1">
      <alignment horizontal="center" vertical="top" wrapText="1"/>
    </xf>
    <xf numFmtId="49" fontId="15" fillId="2" borderId="40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/>
    <xf numFmtId="0" fontId="6" fillId="3" borderId="1" xfId="0" applyFont="1" applyFill="1" applyBorder="1" applyAlignment="1"/>
    <xf numFmtId="0" fontId="6" fillId="4" borderId="1" xfId="0" applyFont="1" applyFill="1" applyBorder="1" applyAlignment="1"/>
    <xf numFmtId="0" fontId="6" fillId="6" borderId="1" xfId="0" applyFont="1" applyFill="1" applyBorder="1" applyAlignment="1"/>
    <xf numFmtId="0" fontId="6" fillId="2" borderId="1" xfId="0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topLeftCell="A26" workbookViewId="0">
      <selection activeCell="K67" sqref="K67"/>
    </sheetView>
  </sheetViews>
  <sheetFormatPr defaultRowHeight="12.75"/>
  <cols>
    <col min="1" max="1" width="7.140625" style="16" customWidth="1"/>
    <col min="2" max="2" width="36.85546875" style="10" customWidth="1"/>
    <col min="3" max="4" width="8.7109375" style="17" customWidth="1"/>
    <col min="5" max="5" width="8" style="10" customWidth="1"/>
    <col min="6" max="6" width="8.5703125" style="10" customWidth="1"/>
    <col min="7" max="7" width="9.85546875" style="10" customWidth="1"/>
    <col min="8" max="8" width="8" style="10" customWidth="1"/>
    <col min="9" max="9" width="7.85546875" style="10" customWidth="1"/>
    <col min="10" max="11" width="8.42578125" style="10" customWidth="1"/>
    <col min="12" max="12" width="8.85546875" style="10" customWidth="1"/>
    <col min="13" max="13" width="7.85546875" style="10" customWidth="1"/>
    <col min="14" max="16384" width="9.140625" style="10"/>
  </cols>
  <sheetData>
    <row r="1" spans="1:14" ht="18">
      <c r="A1" s="280" t="s">
        <v>70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</row>
    <row r="2" spans="1:14" s="1" customFormat="1" ht="17.25" customHeight="1" thickBot="1">
      <c r="A2" s="283" t="s">
        <v>61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1:14" s="7" customFormat="1" ht="25.5" customHeight="1" thickBot="1">
      <c r="A3" s="356" t="s">
        <v>60</v>
      </c>
      <c r="B3" s="359" t="s">
        <v>0</v>
      </c>
      <c r="C3" s="111" t="s">
        <v>38</v>
      </c>
      <c r="D3" s="112" t="s">
        <v>39</v>
      </c>
      <c r="E3" s="366" t="s">
        <v>6</v>
      </c>
      <c r="F3" s="367"/>
      <c r="G3" s="364" t="s">
        <v>3</v>
      </c>
      <c r="H3" s="365"/>
      <c r="I3" s="339" t="s">
        <v>4</v>
      </c>
      <c r="J3" s="340"/>
      <c r="K3" s="152"/>
      <c r="L3" s="257"/>
    </row>
    <row r="4" spans="1:14" s="7" customFormat="1" ht="16.5" customHeight="1" thickBot="1">
      <c r="A4" s="357"/>
      <c r="B4" s="360"/>
      <c r="C4" s="348" t="s">
        <v>44</v>
      </c>
      <c r="D4" s="173" t="s">
        <v>44</v>
      </c>
      <c r="E4" s="368" t="s">
        <v>10</v>
      </c>
      <c r="F4" s="369"/>
      <c r="G4" s="362" t="s">
        <v>11</v>
      </c>
      <c r="H4" s="363"/>
      <c r="I4" s="341" t="s">
        <v>12</v>
      </c>
      <c r="J4" s="342"/>
      <c r="K4" s="153"/>
      <c r="L4" s="258"/>
    </row>
    <row r="5" spans="1:14" s="7" customFormat="1" ht="22.5" customHeight="1" thickBot="1">
      <c r="A5" s="358"/>
      <c r="B5" s="361"/>
      <c r="C5" s="349"/>
      <c r="D5" s="345" t="s">
        <v>43</v>
      </c>
      <c r="E5" s="346"/>
      <c r="F5" s="346"/>
      <c r="G5" s="346"/>
      <c r="H5" s="347"/>
      <c r="I5" s="325" t="s">
        <v>40</v>
      </c>
      <c r="J5" s="326"/>
      <c r="K5" s="153"/>
      <c r="L5" s="258"/>
    </row>
    <row r="6" spans="1:14" ht="13.5" hidden="1" customHeight="1" thickBot="1">
      <c r="A6" s="113"/>
      <c r="B6" s="8" t="s">
        <v>9</v>
      </c>
      <c r="C6" s="35">
        <v>1500</v>
      </c>
      <c r="D6" s="36"/>
      <c r="E6" s="166"/>
      <c r="F6" s="4"/>
      <c r="G6" s="4"/>
      <c r="H6" s="169"/>
      <c r="I6" s="4"/>
      <c r="J6" s="4"/>
      <c r="K6" s="153"/>
      <c r="L6" s="258"/>
      <c r="M6" s="9"/>
    </row>
    <row r="7" spans="1:14" s="12" customFormat="1" ht="15" hidden="1" customHeight="1">
      <c r="A7" s="114"/>
      <c r="B7" s="11" t="s">
        <v>8</v>
      </c>
      <c r="C7" s="37">
        <v>1600</v>
      </c>
      <c r="D7" s="38"/>
      <c r="E7" s="2"/>
      <c r="F7" s="180"/>
      <c r="G7" s="180"/>
      <c r="H7" s="216"/>
      <c r="I7" s="180"/>
      <c r="J7" s="180"/>
      <c r="K7" s="153"/>
      <c r="L7" s="258"/>
    </row>
    <row r="8" spans="1:14" s="12" customFormat="1" ht="13.5" hidden="1" customHeight="1" thickBot="1">
      <c r="A8" s="115"/>
      <c r="B8" s="108" t="s">
        <v>7</v>
      </c>
      <c r="C8" s="188">
        <v>1500</v>
      </c>
      <c r="D8" s="189"/>
      <c r="E8" s="3"/>
      <c r="F8" s="13"/>
      <c r="G8" s="13"/>
      <c r="H8" s="14"/>
      <c r="I8" s="13"/>
      <c r="J8" s="13"/>
      <c r="K8" s="153"/>
      <c r="L8" s="258"/>
    </row>
    <row r="9" spans="1:14">
      <c r="A9" s="116">
        <v>10</v>
      </c>
      <c r="B9" s="105" t="s">
        <v>31</v>
      </c>
      <c r="C9" s="44">
        <v>4600</v>
      </c>
      <c r="D9" s="45">
        <v>4300</v>
      </c>
      <c r="E9" s="18"/>
      <c r="F9" s="19"/>
      <c r="G9" s="26"/>
      <c r="H9" s="27"/>
      <c r="I9" s="31"/>
      <c r="J9" s="174"/>
      <c r="K9" s="331"/>
      <c r="L9" s="332"/>
    </row>
    <row r="10" spans="1:14" s="12" customFormat="1">
      <c r="A10" s="114">
        <v>10</v>
      </c>
      <c r="B10" s="106" t="s">
        <v>32</v>
      </c>
      <c r="C10" s="37">
        <v>4900</v>
      </c>
      <c r="D10" s="38">
        <v>4650</v>
      </c>
      <c r="E10" s="20"/>
      <c r="F10" s="21"/>
      <c r="G10" s="5"/>
      <c r="H10" s="28"/>
      <c r="I10" s="33"/>
      <c r="J10" s="175"/>
      <c r="K10" s="327"/>
      <c r="L10" s="328"/>
    </row>
    <row r="11" spans="1:14" s="12" customFormat="1" ht="13.5" thickBot="1">
      <c r="A11" s="117">
        <v>10</v>
      </c>
      <c r="B11" s="107" t="s">
        <v>33</v>
      </c>
      <c r="C11" s="41">
        <v>4700</v>
      </c>
      <c r="D11" s="42">
        <v>4500</v>
      </c>
      <c r="E11" s="23"/>
      <c r="F11" s="196"/>
      <c r="G11" s="197"/>
      <c r="H11" s="198"/>
      <c r="I11" s="199"/>
      <c r="J11" s="200"/>
      <c r="K11" s="329"/>
      <c r="L11" s="330"/>
    </row>
    <row r="12" spans="1:14" s="12" customFormat="1" ht="23.25" customHeight="1" thickBot="1">
      <c r="A12" s="276"/>
      <c r="B12" s="278"/>
      <c r="C12" s="39"/>
      <c r="D12" s="40"/>
      <c r="E12" s="190" t="s">
        <v>36</v>
      </c>
      <c r="F12" s="191" t="s">
        <v>37</v>
      </c>
      <c r="G12" s="192" t="s">
        <v>36</v>
      </c>
      <c r="H12" s="193" t="s">
        <v>37</v>
      </c>
      <c r="I12" s="194" t="s">
        <v>36</v>
      </c>
      <c r="J12" s="195" t="s">
        <v>37</v>
      </c>
      <c r="K12" s="333"/>
      <c r="L12" s="334"/>
    </row>
    <row r="13" spans="1:14" ht="15" customHeight="1">
      <c r="A13" s="118">
        <v>20</v>
      </c>
      <c r="B13" s="105" t="s">
        <v>31</v>
      </c>
      <c r="C13" s="44">
        <v>8600</v>
      </c>
      <c r="D13" s="45">
        <v>8300</v>
      </c>
      <c r="E13" s="18">
        <v>7885</v>
      </c>
      <c r="F13" s="186">
        <v>395</v>
      </c>
      <c r="G13" s="26">
        <v>7470</v>
      </c>
      <c r="H13" s="187">
        <v>373.5</v>
      </c>
      <c r="I13" s="31">
        <v>7055</v>
      </c>
      <c r="J13" s="174">
        <v>353</v>
      </c>
      <c r="K13" s="331"/>
      <c r="L13" s="332"/>
      <c r="N13" s="16"/>
    </row>
    <row r="14" spans="1:14" s="12" customFormat="1">
      <c r="A14" s="114">
        <v>20</v>
      </c>
      <c r="B14" s="106" t="s">
        <v>32</v>
      </c>
      <c r="C14" s="37">
        <v>9100</v>
      </c>
      <c r="D14" s="38">
        <v>8900</v>
      </c>
      <c r="E14" s="20">
        <v>8455</v>
      </c>
      <c r="F14" s="22">
        <v>423</v>
      </c>
      <c r="G14" s="5">
        <v>8010</v>
      </c>
      <c r="H14" s="6">
        <v>400.52</v>
      </c>
      <c r="I14" s="33">
        <v>7565</v>
      </c>
      <c r="J14" s="175">
        <v>378</v>
      </c>
      <c r="K14" s="335"/>
      <c r="L14" s="336"/>
    </row>
    <row r="15" spans="1:14" s="12" customFormat="1" ht="15" customHeight="1">
      <c r="A15" s="114">
        <v>20</v>
      </c>
      <c r="B15" s="106" t="s">
        <v>33</v>
      </c>
      <c r="C15" s="37">
        <v>8800</v>
      </c>
      <c r="D15" s="38">
        <v>8600</v>
      </c>
      <c r="E15" s="20">
        <v>8170</v>
      </c>
      <c r="F15" s="22">
        <v>408.5</v>
      </c>
      <c r="G15" s="5">
        <v>7740</v>
      </c>
      <c r="H15" s="6">
        <v>387</v>
      </c>
      <c r="I15" s="33">
        <v>7310</v>
      </c>
      <c r="J15" s="175">
        <v>366</v>
      </c>
      <c r="K15" s="335"/>
      <c r="L15" s="336"/>
    </row>
    <row r="16" spans="1:14" s="12" customFormat="1" ht="12" hidden="1" customHeight="1">
      <c r="A16" s="114"/>
      <c r="B16" s="106"/>
      <c r="C16" s="37"/>
      <c r="D16" s="38"/>
      <c r="E16" s="20"/>
      <c r="F16" s="21"/>
      <c r="G16" s="5"/>
      <c r="H16" s="28"/>
      <c r="I16" s="33"/>
      <c r="J16" s="175"/>
      <c r="K16" s="154"/>
      <c r="L16" s="259"/>
    </row>
    <row r="17" spans="1:13" s="12" customFormat="1" ht="15.75" hidden="1" customHeight="1">
      <c r="A17" s="114"/>
      <c r="B17" s="106" t="s">
        <v>62</v>
      </c>
      <c r="C17" s="37"/>
      <c r="D17" s="38"/>
      <c r="E17" s="20">
        <v>14200</v>
      </c>
      <c r="F17" s="21"/>
      <c r="G17" s="5"/>
      <c r="H17" s="28"/>
      <c r="I17" s="33"/>
      <c r="J17" s="175"/>
      <c r="K17" s="154"/>
      <c r="L17" s="259"/>
    </row>
    <row r="18" spans="1:13" s="12" customFormat="1" ht="15.75" hidden="1" customHeight="1">
      <c r="A18" s="114"/>
      <c r="B18" s="106" t="s">
        <v>63</v>
      </c>
      <c r="C18" s="37">
        <v>16000</v>
      </c>
      <c r="D18" s="38"/>
      <c r="E18" s="20">
        <v>14800</v>
      </c>
      <c r="F18" s="21"/>
      <c r="G18" s="5"/>
      <c r="H18" s="28"/>
      <c r="I18" s="33"/>
      <c r="J18" s="175"/>
      <c r="K18" s="154"/>
      <c r="L18" s="259"/>
    </row>
    <row r="19" spans="1:13" s="12" customFormat="1" ht="13.5" hidden="1" customHeight="1">
      <c r="A19" s="114"/>
      <c r="B19" s="106" t="s">
        <v>64</v>
      </c>
      <c r="C19" s="37"/>
      <c r="D19" s="38"/>
      <c r="E19" s="20">
        <v>14800</v>
      </c>
      <c r="F19" s="21"/>
      <c r="G19" s="5"/>
      <c r="H19" s="28"/>
      <c r="I19" s="33"/>
      <c r="J19" s="175"/>
      <c r="K19" s="154"/>
      <c r="L19" s="259"/>
    </row>
    <row r="20" spans="1:13" s="12" customFormat="1" ht="13.5" customHeight="1">
      <c r="A20" s="114">
        <v>20</v>
      </c>
      <c r="B20" s="106" t="s">
        <v>34</v>
      </c>
      <c r="C20" s="37">
        <v>11000</v>
      </c>
      <c r="D20" s="38">
        <v>9900</v>
      </c>
      <c r="E20" s="20">
        <v>9405</v>
      </c>
      <c r="F20" s="22">
        <f>E20/A20</f>
        <v>470.25</v>
      </c>
      <c r="G20" s="5">
        <f>D20-(D20*0.1)</f>
        <v>8910</v>
      </c>
      <c r="H20" s="6">
        <f>G20/A20</f>
        <v>445.5</v>
      </c>
      <c r="I20" s="33">
        <f>D20-(D20*0.15)</f>
        <v>8415</v>
      </c>
      <c r="J20" s="176">
        <f>I20/A20</f>
        <v>420.75</v>
      </c>
      <c r="K20" s="335"/>
      <c r="L20" s="336"/>
    </row>
    <row r="21" spans="1:13" s="12" customFormat="1" ht="13.5" customHeight="1" thickBot="1">
      <c r="A21" s="117">
        <v>20</v>
      </c>
      <c r="B21" s="107" t="s">
        <v>35</v>
      </c>
      <c r="C21" s="41">
        <v>9100</v>
      </c>
      <c r="D21" s="42">
        <v>8900</v>
      </c>
      <c r="E21" s="23">
        <v>8455</v>
      </c>
      <c r="F21" s="24">
        <f>E21/A21</f>
        <v>422.75</v>
      </c>
      <c r="G21" s="29">
        <f>D21-(D21*0.1)</f>
        <v>8010</v>
      </c>
      <c r="H21" s="30">
        <f>G21/A21</f>
        <v>400.5</v>
      </c>
      <c r="I21" s="34">
        <f>D21-(D21*0.15)</f>
        <v>7565</v>
      </c>
      <c r="J21" s="177">
        <f>I21/A21</f>
        <v>378.25</v>
      </c>
      <c r="K21" s="337"/>
      <c r="L21" s="338"/>
    </row>
    <row r="22" spans="1:13" s="12" customFormat="1" ht="13.5" customHeight="1" thickBot="1">
      <c r="A22" s="276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8"/>
      <c r="M22" s="1"/>
    </row>
    <row r="23" spans="1:13" s="12" customFormat="1" ht="13.5" customHeight="1" thickBot="1">
      <c r="A23" s="306"/>
      <c r="B23" s="307"/>
      <c r="C23" s="276" t="s">
        <v>80</v>
      </c>
      <c r="D23" s="278"/>
      <c r="E23" s="350" t="s">
        <v>81</v>
      </c>
      <c r="F23" s="351"/>
      <c r="G23" s="352" t="s">
        <v>84</v>
      </c>
      <c r="H23" s="353"/>
      <c r="I23" s="354" t="s">
        <v>83</v>
      </c>
      <c r="J23" s="355"/>
      <c r="K23" s="323" t="s">
        <v>82</v>
      </c>
      <c r="L23" s="324"/>
    </row>
    <row r="24" spans="1:13" s="12" customFormat="1" ht="13.5" customHeight="1" thickBot="1">
      <c r="A24" s="321"/>
      <c r="B24" s="322"/>
      <c r="C24" s="276" t="s">
        <v>79</v>
      </c>
      <c r="D24" s="277"/>
      <c r="E24" s="276" t="s">
        <v>43</v>
      </c>
      <c r="F24" s="277"/>
      <c r="G24" s="277"/>
      <c r="H24" s="277"/>
      <c r="I24" s="277"/>
      <c r="J24" s="277"/>
      <c r="K24" s="277"/>
      <c r="L24" s="278"/>
    </row>
    <row r="25" spans="1:13" s="12" customFormat="1" ht="13.5" customHeight="1" thickBot="1">
      <c r="A25" s="217"/>
      <c r="B25" s="218"/>
      <c r="C25" s="44" t="s">
        <v>36</v>
      </c>
      <c r="D25" s="45" t="s">
        <v>37</v>
      </c>
      <c r="E25" s="18" t="s">
        <v>36</v>
      </c>
      <c r="F25" s="19" t="s">
        <v>37</v>
      </c>
      <c r="G25" s="26" t="s">
        <v>36</v>
      </c>
      <c r="H25" s="27" t="s">
        <v>37</v>
      </c>
      <c r="I25" s="31" t="s">
        <v>36</v>
      </c>
      <c r="J25" s="32" t="s">
        <v>37</v>
      </c>
      <c r="K25" s="43" t="s">
        <v>36</v>
      </c>
      <c r="L25" s="260" t="s">
        <v>37</v>
      </c>
    </row>
    <row r="26" spans="1:13" s="12" customFormat="1" ht="13.5" customHeight="1" thickBot="1">
      <c r="A26" s="118">
        <v>2.5</v>
      </c>
      <c r="B26" s="105" t="s">
        <v>78</v>
      </c>
      <c r="C26" s="37">
        <f>A26*500</f>
        <v>1250</v>
      </c>
      <c r="D26" s="38">
        <f>C26/A26</f>
        <v>500</v>
      </c>
      <c r="E26" s="50">
        <f>A26*F26</f>
        <v>1187.5</v>
      </c>
      <c r="F26" s="51">
        <v>475</v>
      </c>
      <c r="G26" s="52">
        <f>A26*H26</f>
        <v>1127.5</v>
      </c>
      <c r="H26" s="53">
        <v>451</v>
      </c>
      <c r="I26" s="54">
        <f>A26*J26</f>
        <v>1068.75</v>
      </c>
      <c r="J26" s="55">
        <v>427.5</v>
      </c>
      <c r="K26" s="56">
        <f>A26*L26</f>
        <v>997.5</v>
      </c>
      <c r="L26" s="261">
        <v>399</v>
      </c>
    </row>
    <row r="27" spans="1:13" s="12" customFormat="1" ht="13.5" customHeight="1" thickBot="1">
      <c r="A27" s="114">
        <v>5</v>
      </c>
      <c r="B27" s="105" t="s">
        <v>78</v>
      </c>
      <c r="C27" s="37">
        <f t="shared" ref="C27:C28" si="0">A27*500</f>
        <v>2500</v>
      </c>
      <c r="D27" s="38">
        <f t="shared" ref="D27:D28" si="1">C27/A27</f>
        <v>500</v>
      </c>
      <c r="E27" s="50">
        <f t="shared" ref="E27:E28" si="2">A27*F27</f>
        <v>2375</v>
      </c>
      <c r="F27" s="51">
        <v>475</v>
      </c>
      <c r="G27" s="52">
        <f t="shared" ref="G27:G28" si="3">A27*H27</f>
        <v>2255</v>
      </c>
      <c r="H27" s="53">
        <v>451</v>
      </c>
      <c r="I27" s="54">
        <f t="shared" ref="I27:I28" si="4">A27*J27</f>
        <v>2137.5</v>
      </c>
      <c r="J27" s="55">
        <v>427.5</v>
      </c>
      <c r="K27" s="56">
        <f t="shared" ref="K27:K28" si="5">A27*L27</f>
        <v>1995</v>
      </c>
      <c r="L27" s="261">
        <v>399</v>
      </c>
    </row>
    <row r="28" spans="1:13" s="12" customFormat="1" ht="13.5" customHeight="1" thickBot="1">
      <c r="A28" s="117">
        <v>10</v>
      </c>
      <c r="B28" s="105" t="s">
        <v>78</v>
      </c>
      <c r="C28" s="41">
        <f t="shared" si="0"/>
        <v>5000</v>
      </c>
      <c r="D28" s="42">
        <f t="shared" si="1"/>
        <v>500</v>
      </c>
      <c r="E28" s="57">
        <f t="shared" si="2"/>
        <v>4750</v>
      </c>
      <c r="F28" s="58">
        <v>475</v>
      </c>
      <c r="G28" s="59">
        <f t="shared" si="3"/>
        <v>4510</v>
      </c>
      <c r="H28" s="60">
        <v>451</v>
      </c>
      <c r="I28" s="61">
        <f t="shared" si="4"/>
        <v>4275</v>
      </c>
      <c r="J28" s="62">
        <v>427.5</v>
      </c>
      <c r="K28" s="63">
        <f t="shared" si="5"/>
        <v>3990</v>
      </c>
      <c r="L28" s="262">
        <v>399</v>
      </c>
    </row>
    <row r="29" spans="1:13" s="12" customFormat="1" ht="13.5" customHeight="1" thickBot="1">
      <c r="A29" s="170"/>
      <c r="B29" s="220"/>
      <c r="C29" s="221"/>
      <c r="D29" s="222"/>
      <c r="E29" s="223"/>
      <c r="F29" s="224"/>
      <c r="G29" s="225"/>
      <c r="H29" s="226"/>
      <c r="I29" s="227"/>
      <c r="J29" s="228"/>
      <c r="K29" s="219" t="s">
        <v>4</v>
      </c>
      <c r="L29" s="263">
        <v>350</v>
      </c>
    </row>
    <row r="30" spans="1:13" s="12" customFormat="1" ht="13.5" customHeight="1">
      <c r="A30" s="118">
        <v>5</v>
      </c>
      <c r="B30" s="343" t="s">
        <v>41</v>
      </c>
      <c r="C30" s="44">
        <f>D30*A30</f>
        <v>1750</v>
      </c>
      <c r="D30" s="45">
        <v>350</v>
      </c>
      <c r="E30" s="78">
        <f>A30*F30</f>
        <v>1500</v>
      </c>
      <c r="F30" s="79">
        <v>300</v>
      </c>
      <c r="G30" s="66">
        <f>A30*H30</f>
        <v>1425</v>
      </c>
      <c r="H30" s="67">
        <v>285</v>
      </c>
      <c r="I30" s="48">
        <f>A30*J30</f>
        <v>1350</v>
      </c>
      <c r="J30" s="178">
        <v>270</v>
      </c>
      <c r="K30" s="229">
        <f>L30*A30</f>
        <v>1275</v>
      </c>
      <c r="L30" s="230">
        <v>255</v>
      </c>
    </row>
    <row r="31" spans="1:13" s="12" customFormat="1" ht="13.5" customHeight="1" thickBot="1">
      <c r="A31" s="117">
        <v>10</v>
      </c>
      <c r="B31" s="344"/>
      <c r="C31" s="41">
        <f>D31*A31</f>
        <v>3500</v>
      </c>
      <c r="D31" s="42">
        <v>350</v>
      </c>
      <c r="E31" s="80">
        <f>A31*F31</f>
        <v>3000</v>
      </c>
      <c r="F31" s="58">
        <v>300</v>
      </c>
      <c r="G31" s="100">
        <f>A31*H31</f>
        <v>2850</v>
      </c>
      <c r="H31" s="60">
        <v>285</v>
      </c>
      <c r="I31" s="49">
        <f>A31*J31</f>
        <v>2700</v>
      </c>
      <c r="J31" s="162">
        <v>270</v>
      </c>
      <c r="K31" s="231">
        <f>L31*A31</f>
        <v>2550</v>
      </c>
      <c r="L31" s="232">
        <v>255</v>
      </c>
    </row>
    <row r="32" spans="1:13" s="12" customFormat="1" ht="13.5" customHeight="1" thickBot="1">
      <c r="A32" s="247"/>
      <c r="B32" s="248"/>
      <c r="C32" s="276"/>
      <c r="D32" s="278"/>
      <c r="E32" s="276"/>
      <c r="F32" s="278"/>
      <c r="G32" s="276"/>
      <c r="H32" s="278"/>
      <c r="I32" s="276"/>
      <c r="J32" s="278"/>
      <c r="K32" s="161"/>
      <c r="L32" s="264"/>
    </row>
    <row r="33" spans="1:13" s="12" customFormat="1" ht="13.5" hidden="1" customHeight="1">
      <c r="A33" s="233">
        <v>2.5</v>
      </c>
      <c r="B33" s="172" t="s">
        <v>42</v>
      </c>
      <c r="C33" s="73">
        <v>2197</v>
      </c>
      <c r="D33" s="234">
        <f>C33/A33</f>
        <v>878.8</v>
      </c>
      <c r="E33" s="235"/>
      <c r="F33" s="65"/>
      <c r="G33" s="236"/>
      <c r="H33" s="237"/>
      <c r="I33" s="238"/>
      <c r="J33" s="239"/>
      <c r="K33" s="161"/>
      <c r="L33" s="264"/>
    </row>
    <row r="34" spans="1:13" s="12" customFormat="1" ht="13.5" customHeight="1" thickBot="1">
      <c r="A34" s="233"/>
      <c r="B34" s="172"/>
      <c r="C34" s="276" t="s">
        <v>43</v>
      </c>
      <c r="D34" s="277"/>
      <c r="E34" s="277"/>
      <c r="F34" s="277"/>
      <c r="G34" s="277"/>
      <c r="H34" s="277"/>
      <c r="I34" s="277"/>
      <c r="J34" s="277"/>
      <c r="K34" s="277"/>
      <c r="L34" s="278"/>
    </row>
    <row r="35" spans="1:13" s="12" customFormat="1" ht="13.5" customHeight="1" thickBot="1">
      <c r="A35" s="240">
        <v>2.5</v>
      </c>
      <c r="B35" s="241" t="s">
        <v>85</v>
      </c>
      <c r="C35" s="242">
        <v>4135</v>
      </c>
      <c r="D35" s="243">
        <f>C35/A35</f>
        <v>1654</v>
      </c>
      <c r="E35" s="273" t="s">
        <v>86</v>
      </c>
      <c r="F35" s="274"/>
      <c r="G35" s="274"/>
      <c r="H35" s="274"/>
      <c r="I35" s="274"/>
      <c r="J35" s="275"/>
      <c r="K35" s="163">
        <v>3157</v>
      </c>
      <c r="L35" s="265">
        <f>K35/A35</f>
        <v>1262.8</v>
      </c>
    </row>
    <row r="36" spans="1:13" s="12" customFormat="1" ht="13.5" hidden="1" customHeight="1" thickBot="1">
      <c r="A36" s="293"/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5"/>
      <c r="M36" s="1"/>
    </row>
    <row r="37" spans="1:13" s="12" customFormat="1" ht="13.5" hidden="1" customHeight="1" thickBot="1">
      <c r="A37" s="306"/>
      <c r="B37" s="307"/>
      <c r="C37" s="44" t="s">
        <v>36</v>
      </c>
      <c r="D37" s="45" t="s">
        <v>37</v>
      </c>
      <c r="E37" s="300" t="s">
        <v>43</v>
      </c>
      <c r="F37" s="301"/>
      <c r="G37" s="301"/>
      <c r="H37" s="301"/>
      <c r="I37" s="301"/>
      <c r="J37" s="301"/>
      <c r="K37" s="155"/>
      <c r="L37" s="266"/>
    </row>
    <row r="38" spans="1:13" s="12" customFormat="1" ht="25.5" hidden="1" customHeight="1">
      <c r="A38" s="118">
        <v>18.925000000000001</v>
      </c>
      <c r="B38" s="105" t="s">
        <v>66</v>
      </c>
      <c r="C38" s="37">
        <v>17500</v>
      </c>
      <c r="D38" s="120">
        <f>C38/A38</f>
        <v>924.70277410832227</v>
      </c>
      <c r="E38" s="302"/>
      <c r="F38" s="303"/>
      <c r="G38" s="303"/>
      <c r="H38" s="303"/>
      <c r="I38" s="303"/>
      <c r="J38" s="303"/>
      <c r="K38" s="156"/>
      <c r="L38" s="267"/>
    </row>
    <row r="39" spans="1:13" s="12" customFormat="1" ht="13.5" hidden="1" customHeight="1">
      <c r="A39" s="114">
        <v>18.925000000000001</v>
      </c>
      <c r="B39" s="106" t="s">
        <v>67</v>
      </c>
      <c r="C39" s="37">
        <v>18000</v>
      </c>
      <c r="D39" s="120">
        <f t="shared" ref="D39:D40" si="6">C39/A39</f>
        <v>951.12285336856007</v>
      </c>
      <c r="E39" s="302"/>
      <c r="F39" s="303"/>
      <c r="G39" s="303"/>
      <c r="H39" s="303"/>
      <c r="I39" s="303"/>
      <c r="J39" s="303"/>
      <c r="K39" s="156"/>
      <c r="L39" s="267"/>
    </row>
    <row r="40" spans="1:13" s="12" customFormat="1" ht="13.5" hidden="1" customHeight="1" thickBot="1">
      <c r="A40" s="117">
        <v>18.925000000000001</v>
      </c>
      <c r="B40" s="107" t="s">
        <v>68</v>
      </c>
      <c r="C40" s="41">
        <v>17500</v>
      </c>
      <c r="D40" s="121">
        <f t="shared" si="6"/>
        <v>924.70277410832227</v>
      </c>
      <c r="E40" s="304"/>
      <c r="F40" s="305"/>
      <c r="G40" s="305"/>
      <c r="H40" s="305"/>
      <c r="I40" s="305"/>
      <c r="J40" s="305"/>
      <c r="K40" s="157"/>
      <c r="L40" s="268"/>
    </row>
    <row r="41" spans="1:13" s="12" customFormat="1" ht="13.5" customHeight="1" thickBot="1">
      <c r="A41" s="170"/>
      <c r="B41" s="244"/>
      <c r="C41" s="245"/>
      <c r="D41" s="246"/>
      <c r="E41" s="167"/>
      <c r="F41" s="167"/>
      <c r="G41" s="167"/>
      <c r="H41" s="167"/>
      <c r="I41" s="167"/>
      <c r="J41" s="167"/>
      <c r="K41" s="308"/>
      <c r="L41" s="309"/>
    </row>
    <row r="42" spans="1:13" s="12" customFormat="1" ht="13.5" customHeight="1">
      <c r="A42" s="296"/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8"/>
    </row>
    <row r="43" spans="1:13" s="12" customFormat="1" ht="17.25" customHeight="1" thickBot="1">
      <c r="A43" s="283" t="s">
        <v>91</v>
      </c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5"/>
    </row>
    <row r="44" spans="1:13" s="12" customFormat="1" ht="27" customHeight="1" thickBot="1">
      <c r="A44" s="124" t="s">
        <v>60</v>
      </c>
      <c r="B44" s="125" t="s">
        <v>0</v>
      </c>
      <c r="C44" s="73" t="s">
        <v>1</v>
      </c>
      <c r="D44" s="74" t="s">
        <v>13</v>
      </c>
      <c r="E44" s="81" t="s">
        <v>2</v>
      </c>
      <c r="F44" s="82" t="s">
        <v>13</v>
      </c>
      <c r="G44" s="91" t="s">
        <v>29</v>
      </c>
      <c r="H44" s="92" t="s">
        <v>13</v>
      </c>
      <c r="I44" s="96" t="s">
        <v>59</v>
      </c>
      <c r="J44" s="97" t="s">
        <v>13</v>
      </c>
      <c r="K44" s="158"/>
      <c r="L44" s="269"/>
    </row>
    <row r="45" spans="1:13" s="12" customFormat="1" ht="25.5" hidden="1" customHeight="1">
      <c r="A45" s="47">
        <v>1.4</v>
      </c>
      <c r="B45" s="123" t="s">
        <v>65</v>
      </c>
      <c r="C45" s="164">
        <v>180</v>
      </c>
      <c r="D45" s="75">
        <f>C45/A45</f>
        <v>128.57142857142858</v>
      </c>
      <c r="E45" s="83">
        <v>171</v>
      </c>
      <c r="F45" s="84">
        <f t="shared" ref="F45:F53" si="7">E45/A45</f>
        <v>122.14285714285715</v>
      </c>
      <c r="G45" s="26">
        <v>162</v>
      </c>
      <c r="H45" s="93">
        <f>G45/A45</f>
        <v>115.71428571428572</v>
      </c>
      <c r="I45" s="31">
        <v>153</v>
      </c>
      <c r="J45" s="98">
        <f>I45/A45</f>
        <v>109.28571428571429</v>
      </c>
      <c r="K45" s="160"/>
      <c r="L45" s="270"/>
    </row>
    <row r="46" spans="1:13" s="12" customFormat="1" ht="22.5" hidden="1" customHeight="1">
      <c r="A46" s="68">
        <v>1.4</v>
      </c>
      <c r="B46" s="119" t="s">
        <v>55</v>
      </c>
      <c r="C46" s="165">
        <v>150</v>
      </c>
      <c r="D46" s="76">
        <f t="shared" ref="D46:D53" si="8">C46/A46</f>
        <v>107.14285714285715</v>
      </c>
      <c r="E46" s="85">
        <v>143</v>
      </c>
      <c r="F46" s="86">
        <f t="shared" si="7"/>
        <v>102.14285714285715</v>
      </c>
      <c r="G46" s="5">
        <v>135</v>
      </c>
      <c r="H46" s="94">
        <f t="shared" ref="H46:H53" si="9">G46/A46</f>
        <v>96.428571428571431</v>
      </c>
      <c r="I46" s="33">
        <v>128</v>
      </c>
      <c r="J46" s="99">
        <f t="shared" ref="J46:J53" si="10">I46/A46</f>
        <v>91.428571428571431</v>
      </c>
      <c r="K46" s="160"/>
      <c r="L46" s="270"/>
    </row>
    <row r="47" spans="1:13" s="12" customFormat="1" ht="16.5" hidden="1" customHeight="1">
      <c r="A47" s="68">
        <v>4.2</v>
      </c>
      <c r="B47" s="15" t="s">
        <v>45</v>
      </c>
      <c r="C47" s="165">
        <v>1150</v>
      </c>
      <c r="D47" s="76">
        <f t="shared" si="8"/>
        <v>273.8095238095238</v>
      </c>
      <c r="E47" s="85">
        <v>1093</v>
      </c>
      <c r="F47" s="86">
        <f t="shared" si="7"/>
        <v>260.23809523809524</v>
      </c>
      <c r="G47" s="5">
        <v>1035</v>
      </c>
      <c r="H47" s="94">
        <f t="shared" si="9"/>
        <v>246.42857142857142</v>
      </c>
      <c r="I47" s="33">
        <v>980</v>
      </c>
      <c r="J47" s="99">
        <f t="shared" si="10"/>
        <v>233.33333333333331</v>
      </c>
      <c r="K47" s="160"/>
      <c r="L47" s="270"/>
    </row>
    <row r="48" spans="1:13" s="12" customFormat="1" ht="15.75" hidden="1" customHeight="1">
      <c r="A48" s="68">
        <v>14</v>
      </c>
      <c r="B48" s="15" t="s">
        <v>46</v>
      </c>
      <c r="C48" s="165">
        <v>3150</v>
      </c>
      <c r="D48" s="76">
        <f t="shared" si="8"/>
        <v>225</v>
      </c>
      <c r="E48" s="85">
        <v>2993</v>
      </c>
      <c r="F48" s="86">
        <f>E48/A48</f>
        <v>213.78571428571428</v>
      </c>
      <c r="G48" s="5">
        <v>2835</v>
      </c>
      <c r="H48" s="94">
        <f t="shared" si="9"/>
        <v>202.5</v>
      </c>
      <c r="I48" s="33">
        <v>2678</v>
      </c>
      <c r="J48" s="99">
        <f t="shared" si="10"/>
        <v>191.28571428571428</v>
      </c>
      <c r="K48" s="160"/>
      <c r="L48" s="270"/>
    </row>
    <row r="49" spans="1:14" s="12" customFormat="1" ht="18.75" hidden="1" customHeight="1">
      <c r="A49" s="68">
        <v>4.2</v>
      </c>
      <c r="B49" s="15" t="s">
        <v>47</v>
      </c>
      <c r="C49" s="165">
        <v>400</v>
      </c>
      <c r="D49" s="76">
        <f t="shared" si="8"/>
        <v>95.238095238095241</v>
      </c>
      <c r="E49" s="85">
        <v>380</v>
      </c>
      <c r="F49" s="86">
        <f t="shared" si="7"/>
        <v>90.476190476190467</v>
      </c>
      <c r="G49" s="5">
        <v>360</v>
      </c>
      <c r="H49" s="94">
        <f t="shared" si="9"/>
        <v>85.714285714285708</v>
      </c>
      <c r="I49" s="33">
        <v>340</v>
      </c>
      <c r="J49" s="99">
        <f t="shared" si="10"/>
        <v>80.952380952380949</v>
      </c>
      <c r="K49" s="160"/>
      <c r="L49" s="270"/>
    </row>
    <row r="50" spans="1:14" s="12" customFormat="1" ht="16.5" hidden="1" customHeight="1">
      <c r="A50" s="68">
        <v>14</v>
      </c>
      <c r="B50" s="15" t="s">
        <v>48</v>
      </c>
      <c r="C50" s="165">
        <v>1310</v>
      </c>
      <c r="D50" s="76">
        <f t="shared" si="8"/>
        <v>93.571428571428569</v>
      </c>
      <c r="E50" s="85">
        <v>1245</v>
      </c>
      <c r="F50" s="86">
        <f t="shared" si="7"/>
        <v>88.928571428571431</v>
      </c>
      <c r="G50" s="5">
        <v>1180</v>
      </c>
      <c r="H50" s="94">
        <f t="shared" si="9"/>
        <v>84.285714285714292</v>
      </c>
      <c r="I50" s="33">
        <v>1114</v>
      </c>
      <c r="J50" s="99">
        <f t="shared" si="10"/>
        <v>79.571428571428569</v>
      </c>
      <c r="K50" s="160"/>
      <c r="L50" s="270"/>
    </row>
    <row r="51" spans="1:14" s="12" customFormat="1" ht="18" hidden="1" customHeight="1">
      <c r="A51" s="68">
        <v>14</v>
      </c>
      <c r="B51" s="15" t="s">
        <v>47</v>
      </c>
      <c r="C51" s="165">
        <v>1100</v>
      </c>
      <c r="D51" s="76">
        <f t="shared" si="8"/>
        <v>78.571428571428569</v>
      </c>
      <c r="E51" s="85">
        <v>1045</v>
      </c>
      <c r="F51" s="86">
        <f t="shared" si="7"/>
        <v>74.642857142857139</v>
      </c>
      <c r="G51" s="5">
        <v>1000</v>
      </c>
      <c r="H51" s="94">
        <f t="shared" si="9"/>
        <v>71.428571428571431</v>
      </c>
      <c r="I51" s="33">
        <v>935</v>
      </c>
      <c r="J51" s="99">
        <f t="shared" si="10"/>
        <v>66.785714285714292</v>
      </c>
      <c r="K51" s="160"/>
      <c r="L51" s="270"/>
    </row>
    <row r="52" spans="1:14" s="12" customFormat="1" ht="15" hidden="1" customHeight="1">
      <c r="A52" s="68">
        <v>4.2</v>
      </c>
      <c r="B52" s="15" t="s">
        <v>49</v>
      </c>
      <c r="C52" s="202">
        <v>500</v>
      </c>
      <c r="D52" s="203">
        <f t="shared" si="8"/>
        <v>119.04761904761904</v>
      </c>
      <c r="E52" s="204">
        <v>475</v>
      </c>
      <c r="F52" s="205">
        <f t="shared" si="7"/>
        <v>113.09523809523809</v>
      </c>
      <c r="G52" s="184">
        <v>450</v>
      </c>
      <c r="H52" s="206">
        <f t="shared" si="9"/>
        <v>107.14285714285714</v>
      </c>
      <c r="I52" s="185">
        <v>425</v>
      </c>
      <c r="J52" s="207">
        <f t="shared" si="10"/>
        <v>101.19047619047619</v>
      </c>
      <c r="K52" s="160"/>
      <c r="L52" s="270"/>
    </row>
    <row r="53" spans="1:14" s="12" customFormat="1" ht="24" customHeight="1" thickBot="1">
      <c r="A53" s="69">
        <v>5</v>
      </c>
      <c r="B53" s="110" t="s">
        <v>50</v>
      </c>
      <c r="C53" s="208">
        <v>550</v>
      </c>
      <c r="D53" s="209">
        <f t="shared" si="8"/>
        <v>110</v>
      </c>
      <c r="E53" s="210">
        <v>523</v>
      </c>
      <c r="F53" s="211">
        <f t="shared" si="7"/>
        <v>104.6</v>
      </c>
      <c r="G53" s="212">
        <v>500</v>
      </c>
      <c r="H53" s="213">
        <f t="shared" si="9"/>
        <v>100</v>
      </c>
      <c r="I53" s="214">
        <v>478</v>
      </c>
      <c r="J53" s="215">
        <f t="shared" si="10"/>
        <v>95.6</v>
      </c>
      <c r="K53" s="375"/>
      <c r="L53" s="376"/>
    </row>
    <row r="54" spans="1:14" s="12" customFormat="1" ht="15" customHeight="1" thickBot="1">
      <c r="A54" s="64"/>
      <c r="B54" s="109"/>
      <c r="C54" s="317" t="s">
        <v>17</v>
      </c>
      <c r="D54" s="318"/>
      <c r="E54" s="372" t="s">
        <v>18</v>
      </c>
      <c r="F54" s="373"/>
      <c r="G54" s="372" t="s">
        <v>19</v>
      </c>
      <c r="H54" s="373"/>
      <c r="I54" s="372" t="s">
        <v>77</v>
      </c>
      <c r="J54" s="373"/>
      <c r="K54" s="160"/>
      <c r="L54" s="270"/>
    </row>
    <row r="55" spans="1:14" s="12" customFormat="1" ht="23.25" customHeight="1">
      <c r="A55" s="47">
        <v>13</v>
      </c>
      <c r="B55" s="126" t="s">
        <v>56</v>
      </c>
      <c r="C55" s="44">
        <v>3950</v>
      </c>
      <c r="D55" s="75">
        <f>C55/A55</f>
        <v>303.84615384615387</v>
      </c>
      <c r="E55" s="25">
        <v>3562</v>
      </c>
      <c r="F55" s="84">
        <f>E55/A55</f>
        <v>274</v>
      </c>
      <c r="G55" s="101">
        <v>3375</v>
      </c>
      <c r="H55" s="93">
        <f>G55/A55</f>
        <v>259.61538461538464</v>
      </c>
      <c r="I55" s="31">
        <v>3187</v>
      </c>
      <c r="J55" s="181">
        <f>I55/A55</f>
        <v>245.15384615384616</v>
      </c>
      <c r="K55" s="312"/>
      <c r="L55" s="377"/>
    </row>
    <row r="56" spans="1:14" s="12" customFormat="1" ht="28.5" customHeight="1">
      <c r="A56" s="68">
        <v>4</v>
      </c>
      <c r="B56" s="15" t="s">
        <v>57</v>
      </c>
      <c r="C56" s="37">
        <v>1200</v>
      </c>
      <c r="D56" s="76">
        <f t="shared" ref="D56:D57" si="11">C56/A56</f>
        <v>300</v>
      </c>
      <c r="E56" s="88">
        <v>1093</v>
      </c>
      <c r="F56" s="86">
        <f t="shared" ref="F56:F57" si="12">E56/A56</f>
        <v>273.25</v>
      </c>
      <c r="G56" s="5">
        <v>1035</v>
      </c>
      <c r="H56" s="94">
        <f t="shared" ref="H56:H57" si="13">G56/A56</f>
        <v>258.75</v>
      </c>
      <c r="I56" s="33">
        <v>978</v>
      </c>
      <c r="J56" s="182">
        <f t="shared" ref="J56:J57" si="14">I56/A56</f>
        <v>244.5</v>
      </c>
      <c r="K56" s="314"/>
      <c r="L56" s="378"/>
    </row>
    <row r="57" spans="1:14" s="12" customFormat="1" ht="25.5" customHeight="1" thickBot="1">
      <c r="A57" s="69">
        <v>1.3</v>
      </c>
      <c r="B57" s="110" t="s">
        <v>58</v>
      </c>
      <c r="C57" s="41">
        <v>440</v>
      </c>
      <c r="D57" s="77">
        <f t="shared" si="11"/>
        <v>338.46153846153845</v>
      </c>
      <c r="E57" s="89">
        <v>366</v>
      </c>
      <c r="F57" s="87">
        <f t="shared" si="12"/>
        <v>281.53846153846155</v>
      </c>
      <c r="G57" s="29">
        <v>347</v>
      </c>
      <c r="H57" s="95">
        <f t="shared" si="13"/>
        <v>266.92307692307691</v>
      </c>
      <c r="I57" s="34">
        <v>327</v>
      </c>
      <c r="J57" s="179">
        <f t="shared" si="14"/>
        <v>251.53846153846152</v>
      </c>
      <c r="K57" s="310"/>
      <c r="L57" s="311"/>
    </row>
    <row r="58" spans="1:14" s="12" customFormat="1" ht="17.25" customHeight="1" thickBot="1">
      <c r="A58" s="46"/>
      <c r="B58" s="103"/>
      <c r="C58" s="319" t="s">
        <v>17</v>
      </c>
      <c r="D58" s="320"/>
      <c r="E58" s="370" t="s">
        <v>20</v>
      </c>
      <c r="F58" s="371"/>
      <c r="G58" s="370" t="s">
        <v>21</v>
      </c>
      <c r="H58" s="371"/>
      <c r="I58" s="370" t="s">
        <v>22</v>
      </c>
      <c r="J58" s="371"/>
      <c r="K58" s="160"/>
      <c r="L58" s="270"/>
    </row>
    <row r="59" spans="1:14" s="12" customFormat="1" ht="17.25" hidden="1" customHeight="1">
      <c r="A59" s="122"/>
      <c r="B59" s="104"/>
      <c r="C59" s="71"/>
      <c r="D59" s="72"/>
      <c r="E59" s="71"/>
      <c r="F59" s="72"/>
      <c r="G59" s="71"/>
      <c r="H59" s="72"/>
      <c r="I59" s="71"/>
      <c r="J59" s="72"/>
      <c r="K59" s="160"/>
      <c r="L59" s="270"/>
    </row>
    <row r="60" spans="1:14" s="12" customFormat="1" ht="29.25" hidden="1" customHeight="1">
      <c r="A60" s="47">
        <v>5</v>
      </c>
      <c r="B60" s="126" t="s">
        <v>51</v>
      </c>
      <c r="C60" s="73">
        <v>450</v>
      </c>
      <c r="D60" s="201">
        <f>C60/A60</f>
        <v>90</v>
      </c>
      <c r="E60" s="81"/>
      <c r="F60" s="82"/>
      <c r="G60" s="91"/>
      <c r="H60" s="92"/>
      <c r="I60" s="96"/>
      <c r="J60" s="97"/>
      <c r="K60" s="160"/>
      <c r="L60" s="270"/>
    </row>
    <row r="61" spans="1:14" s="12" customFormat="1" ht="27" customHeight="1">
      <c r="A61" s="68">
        <v>10</v>
      </c>
      <c r="B61" s="15" t="s">
        <v>51</v>
      </c>
      <c r="C61" s="44">
        <v>990</v>
      </c>
      <c r="D61" s="75">
        <f t="shared" ref="D61:D63" si="15">C61/A61</f>
        <v>99</v>
      </c>
      <c r="E61" s="25">
        <v>902</v>
      </c>
      <c r="F61" s="84">
        <f>E61/A61</f>
        <v>90.2</v>
      </c>
      <c r="G61" s="26">
        <v>885</v>
      </c>
      <c r="H61" s="27">
        <f>G61/A61</f>
        <v>88.5</v>
      </c>
      <c r="I61" s="31">
        <v>808</v>
      </c>
      <c r="J61" s="181">
        <f>I61/A61</f>
        <v>80.8</v>
      </c>
      <c r="K61" s="312"/>
      <c r="L61" s="313"/>
      <c r="M61" s="1"/>
      <c r="N61" s="1"/>
    </row>
    <row r="62" spans="1:14" s="12" customFormat="1" ht="26.25" customHeight="1">
      <c r="A62" s="68">
        <v>13</v>
      </c>
      <c r="B62" s="15" t="s">
        <v>52</v>
      </c>
      <c r="C62" s="37">
        <v>4150</v>
      </c>
      <c r="D62" s="76">
        <f t="shared" si="15"/>
        <v>319.23076923076923</v>
      </c>
      <c r="E62" s="88">
        <v>3952</v>
      </c>
      <c r="F62" s="86">
        <f>E62/A62</f>
        <v>304</v>
      </c>
      <c r="G62" s="5">
        <v>3773</v>
      </c>
      <c r="H62" s="94">
        <f t="shared" ref="H62" si="16">G62/A62</f>
        <v>290.23076923076923</v>
      </c>
      <c r="I62" s="33">
        <v>3609</v>
      </c>
      <c r="J62" s="182">
        <f>I62/A62</f>
        <v>277.61538461538464</v>
      </c>
      <c r="K62" s="314"/>
      <c r="L62" s="315"/>
      <c r="M62" s="1"/>
      <c r="N62" s="1"/>
    </row>
    <row r="63" spans="1:14" s="12" customFormat="1" ht="26.25" customHeight="1" thickBot="1">
      <c r="A63" s="69">
        <v>4</v>
      </c>
      <c r="B63" s="110" t="s">
        <v>52</v>
      </c>
      <c r="C63" s="41">
        <v>1350</v>
      </c>
      <c r="D63" s="77">
        <f t="shared" si="15"/>
        <v>337.5</v>
      </c>
      <c r="E63" s="89"/>
      <c r="F63" s="90"/>
      <c r="G63" s="29"/>
      <c r="H63" s="102"/>
      <c r="I63" s="34"/>
      <c r="J63" s="183"/>
      <c r="K63" s="310"/>
      <c r="L63" s="316"/>
      <c r="M63" s="1"/>
      <c r="N63" s="1"/>
    </row>
    <row r="64" spans="1:14" s="12" customFormat="1" ht="18" customHeight="1">
      <c r="A64" s="296"/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8"/>
      <c r="M64" s="1"/>
      <c r="N64" s="1"/>
    </row>
    <row r="65" spans="1:14" s="12" customFormat="1" ht="18" customHeight="1">
      <c r="A65" s="283" t="s">
        <v>94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5"/>
      <c r="M65" s="1"/>
      <c r="N65" s="1"/>
    </row>
    <row r="66" spans="1:14" s="12" customFormat="1" ht="24.75" customHeight="1">
      <c r="A66" s="388" t="s">
        <v>60</v>
      </c>
      <c r="B66" s="383"/>
      <c r="C66" s="389" t="s">
        <v>87</v>
      </c>
      <c r="D66" s="390" t="s">
        <v>13</v>
      </c>
      <c r="E66" s="391" t="s">
        <v>88</v>
      </c>
      <c r="F66" s="392" t="s">
        <v>13</v>
      </c>
      <c r="G66" s="393" t="s">
        <v>89</v>
      </c>
      <c r="H66" s="394" t="s">
        <v>13</v>
      </c>
      <c r="I66" s="395"/>
      <c r="J66" s="395"/>
      <c r="K66" s="395"/>
      <c r="L66" s="395"/>
      <c r="M66" s="1"/>
      <c r="N66" s="1"/>
    </row>
    <row r="67" spans="1:14" s="12" customFormat="1" ht="24.75" customHeight="1">
      <c r="A67" s="384">
        <v>25</v>
      </c>
      <c r="B67" s="384" t="s">
        <v>95</v>
      </c>
      <c r="C67" s="386">
        <f>D67*A67</f>
        <v>8000</v>
      </c>
      <c r="D67" s="386">
        <v>320</v>
      </c>
      <c r="E67" s="387"/>
      <c r="F67" s="387"/>
      <c r="G67" s="385"/>
      <c r="H67" s="385"/>
      <c r="I67" s="395"/>
      <c r="J67" s="395"/>
      <c r="K67" s="395"/>
      <c r="L67" s="395"/>
      <c r="M67" s="1"/>
      <c r="N67" s="1"/>
    </row>
    <row r="68" spans="1:14" s="12" customFormat="1" ht="18" customHeight="1">
      <c r="A68" s="384">
        <v>25</v>
      </c>
      <c r="B68" s="384" t="s">
        <v>90</v>
      </c>
      <c r="C68" s="386">
        <f>D68*A68</f>
        <v>9000</v>
      </c>
      <c r="D68" s="386">
        <v>360</v>
      </c>
      <c r="E68" s="387">
        <f>A68*F68</f>
        <v>8125</v>
      </c>
      <c r="F68" s="387">
        <v>325</v>
      </c>
      <c r="G68" s="385">
        <f>A68*H68</f>
        <v>7950</v>
      </c>
      <c r="H68" s="385">
        <v>318</v>
      </c>
      <c r="I68" s="384"/>
      <c r="J68" s="384"/>
      <c r="K68" s="384"/>
      <c r="L68" s="384"/>
      <c r="M68" s="1"/>
      <c r="N68" s="1"/>
    </row>
    <row r="69" spans="1:14" s="12" customFormat="1" ht="26.25" customHeight="1" thickBot="1">
      <c r="A69" s="379" t="s">
        <v>93</v>
      </c>
      <c r="B69" s="380"/>
      <c r="C69" s="380"/>
      <c r="D69" s="380"/>
      <c r="E69" s="381"/>
      <c r="F69" s="381"/>
      <c r="G69" s="381"/>
      <c r="H69" s="381"/>
      <c r="I69" s="381"/>
      <c r="J69" s="381"/>
      <c r="K69" s="381"/>
      <c r="L69" s="382"/>
      <c r="M69" s="1"/>
      <c r="N69" s="1"/>
    </row>
    <row r="70" spans="1:14" s="12" customFormat="1" ht="26.25" customHeight="1" thickBot="1">
      <c r="A70" s="124" t="s">
        <v>60</v>
      </c>
      <c r="B70" s="125" t="s">
        <v>0</v>
      </c>
      <c r="C70" s="41" t="s">
        <v>69</v>
      </c>
      <c r="D70" s="41" t="s">
        <v>37</v>
      </c>
      <c r="E70" s="158"/>
      <c r="F70" s="159"/>
      <c r="G70" s="159"/>
      <c r="H70" s="159"/>
      <c r="I70" s="159"/>
      <c r="J70" s="159"/>
      <c r="K70" s="159"/>
      <c r="L70" s="269"/>
      <c r="M70" s="1"/>
      <c r="N70" s="1"/>
    </row>
    <row r="71" spans="1:14" s="12" customFormat="1" ht="26.25" customHeight="1" thickBot="1">
      <c r="A71" s="47">
        <v>10</v>
      </c>
      <c r="B71" s="151" t="s">
        <v>73</v>
      </c>
      <c r="C71" s="41">
        <v>3000</v>
      </c>
      <c r="D71" s="41">
        <f>C71/A71</f>
        <v>300</v>
      </c>
      <c r="E71" s="276"/>
      <c r="F71" s="277"/>
      <c r="G71" s="277"/>
      <c r="H71" s="277"/>
      <c r="I71" s="277"/>
      <c r="J71" s="277"/>
      <c r="K71" s="277"/>
      <c r="L71" s="278"/>
      <c r="M71" s="1"/>
      <c r="N71" s="1"/>
    </row>
    <row r="72" spans="1:14" s="12" customFormat="1" ht="26.25" customHeight="1" thickBot="1">
      <c r="A72" s="68">
        <v>10</v>
      </c>
      <c r="B72" s="149" t="s">
        <v>74</v>
      </c>
      <c r="C72" s="41">
        <v>4200</v>
      </c>
      <c r="D72" s="41">
        <f t="shared" ref="D72:D75" si="17">C72/A72</f>
        <v>420</v>
      </c>
      <c r="E72" s="276"/>
      <c r="F72" s="277"/>
      <c r="G72" s="277"/>
      <c r="H72" s="277"/>
      <c r="I72" s="277"/>
      <c r="J72" s="277"/>
      <c r="K72" s="277"/>
      <c r="L72" s="278"/>
      <c r="M72" s="1"/>
      <c r="N72" s="1"/>
    </row>
    <row r="73" spans="1:14" s="12" customFormat="1" ht="26.25" customHeight="1" thickBot="1">
      <c r="A73" s="68">
        <v>10</v>
      </c>
      <c r="B73" s="149" t="s">
        <v>75</v>
      </c>
      <c r="C73" s="41">
        <v>2050</v>
      </c>
      <c r="D73" s="41">
        <f t="shared" si="17"/>
        <v>205</v>
      </c>
      <c r="E73" s="276"/>
      <c r="F73" s="277"/>
      <c r="G73" s="277"/>
      <c r="H73" s="277"/>
      <c r="I73" s="277"/>
      <c r="J73" s="277"/>
      <c r="K73" s="277"/>
      <c r="L73" s="278"/>
      <c r="M73" s="1"/>
      <c r="N73" s="1"/>
    </row>
    <row r="74" spans="1:14" s="12" customFormat="1" ht="26.25" customHeight="1" thickBot="1">
      <c r="A74" s="68">
        <v>10</v>
      </c>
      <c r="B74" s="149" t="s">
        <v>71</v>
      </c>
      <c r="C74" s="41">
        <v>3050</v>
      </c>
      <c r="D74" s="41">
        <f t="shared" si="17"/>
        <v>305</v>
      </c>
      <c r="E74" s="276"/>
      <c r="F74" s="277"/>
      <c r="G74" s="277"/>
      <c r="H74" s="277"/>
      <c r="I74" s="277"/>
      <c r="J74" s="277"/>
      <c r="K74" s="277"/>
      <c r="L74" s="278"/>
      <c r="M74" s="1"/>
      <c r="N74" s="1"/>
    </row>
    <row r="75" spans="1:14" s="12" customFormat="1" ht="26.25" customHeight="1" thickBot="1">
      <c r="A75" s="69">
        <v>10</v>
      </c>
      <c r="B75" s="150" t="s">
        <v>72</v>
      </c>
      <c r="C75" s="41">
        <v>2900</v>
      </c>
      <c r="D75" s="41">
        <f t="shared" si="17"/>
        <v>290</v>
      </c>
      <c r="E75" s="276"/>
      <c r="F75" s="277"/>
      <c r="G75" s="277"/>
      <c r="H75" s="277"/>
      <c r="I75" s="277"/>
      <c r="J75" s="277"/>
      <c r="K75" s="277"/>
      <c r="L75" s="278"/>
      <c r="M75" s="1"/>
      <c r="N75" s="1"/>
    </row>
    <row r="76" spans="1:14" s="12" customFormat="1" ht="14.25" customHeight="1" thickBot="1">
      <c r="A76" s="293"/>
      <c r="B76" s="294"/>
      <c r="C76" s="294"/>
      <c r="D76" s="294"/>
      <c r="E76" s="294"/>
      <c r="F76" s="294"/>
      <c r="G76" s="294"/>
      <c r="H76" s="294"/>
      <c r="I76" s="294"/>
      <c r="J76" s="294"/>
      <c r="K76" s="294"/>
      <c r="L76" s="295"/>
      <c r="M76" s="1"/>
      <c r="N76" s="1"/>
    </row>
    <row r="77" spans="1:14" s="12" customFormat="1" ht="18" customHeight="1" thickBot="1">
      <c r="A77" s="70"/>
      <c r="B77" s="299" t="s">
        <v>92</v>
      </c>
      <c r="C77" s="299"/>
      <c r="D77" s="299"/>
      <c r="E77" s="299"/>
      <c r="F77" s="299"/>
      <c r="G77" s="299"/>
      <c r="H77" s="299"/>
      <c r="I77" s="299"/>
      <c r="J77" s="299"/>
      <c r="K77" s="299"/>
      <c r="L77" s="127"/>
      <c r="M77" s="1"/>
    </row>
    <row r="78" spans="1:14" ht="13.5" thickBot="1">
      <c r="A78" s="290" t="s">
        <v>54</v>
      </c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2"/>
      <c r="M78" s="128"/>
      <c r="N78" s="7"/>
    </row>
    <row r="79" spans="1:14" ht="27" customHeight="1" thickBot="1">
      <c r="A79" s="168"/>
      <c r="B79" s="130" t="s">
        <v>0</v>
      </c>
      <c r="C79" s="132" t="s">
        <v>76</v>
      </c>
      <c r="D79" s="249" t="s">
        <v>5</v>
      </c>
      <c r="E79" s="134" t="s">
        <v>13</v>
      </c>
      <c r="F79" s="251" t="s">
        <v>16</v>
      </c>
      <c r="G79" s="136" t="s">
        <v>13</v>
      </c>
      <c r="H79" s="253" t="s">
        <v>15</v>
      </c>
      <c r="I79" s="140" t="s">
        <v>13</v>
      </c>
      <c r="J79" s="255" t="s">
        <v>14</v>
      </c>
      <c r="K79" s="138" t="s">
        <v>13</v>
      </c>
      <c r="L79" s="271"/>
      <c r="M79" s="7"/>
    </row>
    <row r="80" spans="1:14" ht="26.25" thickBot="1">
      <c r="A80" s="171">
        <v>14</v>
      </c>
      <c r="B80" s="131" t="s">
        <v>53</v>
      </c>
      <c r="C80" s="133">
        <v>1500</v>
      </c>
      <c r="D80" s="250">
        <v>1440</v>
      </c>
      <c r="E80" s="135">
        <v>103</v>
      </c>
      <c r="F80" s="252">
        <v>1330</v>
      </c>
      <c r="G80" s="137">
        <v>95</v>
      </c>
      <c r="H80" s="254">
        <v>1260</v>
      </c>
      <c r="I80" s="141">
        <v>90</v>
      </c>
      <c r="J80" s="256">
        <v>1210</v>
      </c>
      <c r="K80" s="139">
        <v>87</v>
      </c>
      <c r="L80" s="272"/>
      <c r="M80" s="7"/>
    </row>
    <row r="81" spans="1:14" ht="24" hidden="1" customHeight="1">
      <c r="A81" s="286" t="s">
        <v>30</v>
      </c>
      <c r="B81" s="287"/>
      <c r="C81" s="142"/>
      <c r="D81" s="142"/>
      <c r="E81" s="374" t="s">
        <v>23</v>
      </c>
      <c r="F81" s="374"/>
      <c r="G81" s="142" t="s">
        <v>24</v>
      </c>
      <c r="H81" s="142"/>
      <c r="I81" s="143" t="s">
        <v>25</v>
      </c>
      <c r="J81" s="143"/>
      <c r="K81" s="143"/>
      <c r="L81" s="143"/>
      <c r="M81" s="129"/>
      <c r="N81" s="7"/>
    </row>
    <row r="82" spans="1:14" ht="13.5" hidden="1" thickBot="1">
      <c r="A82" s="288">
        <v>4.5</v>
      </c>
      <c r="B82" s="289"/>
      <c r="C82" s="144" t="s">
        <v>26</v>
      </c>
      <c r="D82" s="144"/>
      <c r="E82" s="145">
        <v>2</v>
      </c>
      <c r="F82" s="144" t="s">
        <v>27</v>
      </c>
      <c r="G82" s="146">
        <f>A82*E82</f>
        <v>9</v>
      </c>
      <c r="H82" s="144" t="s">
        <v>26</v>
      </c>
      <c r="I82" s="147">
        <v>90</v>
      </c>
      <c r="J82" s="144" t="s">
        <v>27</v>
      </c>
      <c r="K82" s="144">
        <f>G82*I82</f>
        <v>810</v>
      </c>
      <c r="L82" s="148" t="s">
        <v>28</v>
      </c>
      <c r="M82" s="7"/>
      <c r="N82" s="7"/>
    </row>
    <row r="83" spans="1:14" hidden="1">
      <c r="M83" s="7"/>
      <c r="N83" s="7"/>
    </row>
    <row r="84" spans="1:14">
      <c r="M84" s="7"/>
      <c r="N84" s="7"/>
    </row>
    <row r="85" spans="1:14">
      <c r="M85" s="7"/>
      <c r="N85" s="7"/>
    </row>
    <row r="86" spans="1:14">
      <c r="M86" s="7"/>
      <c r="N86" s="7"/>
    </row>
    <row r="87" spans="1:14">
      <c r="M87" s="7"/>
      <c r="N87" s="7"/>
    </row>
    <row r="88" spans="1:14" ht="12.75" customHeight="1">
      <c r="B88" s="279"/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7"/>
      <c r="N88" s="7"/>
    </row>
    <row r="89" spans="1:14" ht="18" customHeight="1"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</row>
  </sheetData>
  <mergeCells count="75">
    <mergeCell ref="E81:F81"/>
    <mergeCell ref="K9:L9"/>
    <mergeCell ref="K53:L53"/>
    <mergeCell ref="K55:L55"/>
    <mergeCell ref="K56:L56"/>
    <mergeCell ref="E71:L71"/>
    <mergeCell ref="E72:L72"/>
    <mergeCell ref="E73:L73"/>
    <mergeCell ref="E74:L74"/>
    <mergeCell ref="E75:L75"/>
    <mergeCell ref="A65:L65"/>
    <mergeCell ref="A12:B12"/>
    <mergeCell ref="E24:L24"/>
    <mergeCell ref="A3:A5"/>
    <mergeCell ref="B77:K77"/>
    <mergeCell ref="B3:B5"/>
    <mergeCell ref="G4:H4"/>
    <mergeCell ref="G3:H3"/>
    <mergeCell ref="E3:F3"/>
    <mergeCell ref="E4:F4"/>
    <mergeCell ref="E58:F58"/>
    <mergeCell ref="E54:F54"/>
    <mergeCell ref="G54:H54"/>
    <mergeCell ref="I54:J54"/>
    <mergeCell ref="G58:H58"/>
    <mergeCell ref="I58:J58"/>
    <mergeCell ref="D5:H5"/>
    <mergeCell ref="C4:C5"/>
    <mergeCell ref="E23:F23"/>
    <mergeCell ref="G23:H23"/>
    <mergeCell ref="I23:J23"/>
    <mergeCell ref="K14:L14"/>
    <mergeCell ref="K15:L15"/>
    <mergeCell ref="K20:L20"/>
    <mergeCell ref="K21:L21"/>
    <mergeCell ref="I3:J3"/>
    <mergeCell ref="I4:J4"/>
    <mergeCell ref="I5:J5"/>
    <mergeCell ref="K10:L10"/>
    <mergeCell ref="K11:L11"/>
    <mergeCell ref="K13:L13"/>
    <mergeCell ref="K12:L12"/>
    <mergeCell ref="C54:D54"/>
    <mergeCell ref="C58:D58"/>
    <mergeCell ref="A22:L22"/>
    <mergeCell ref="A23:B24"/>
    <mergeCell ref="I32:J32"/>
    <mergeCell ref="G32:H32"/>
    <mergeCell ref="C32:D32"/>
    <mergeCell ref="E32:F32"/>
    <mergeCell ref="C23:D23"/>
    <mergeCell ref="C24:D24"/>
    <mergeCell ref="K23:L23"/>
    <mergeCell ref="B30:B31"/>
    <mergeCell ref="K41:L41"/>
    <mergeCell ref="K57:L57"/>
    <mergeCell ref="K61:L61"/>
    <mergeCell ref="K62:L62"/>
    <mergeCell ref="K63:L63"/>
    <mergeCell ref="E35:J35"/>
    <mergeCell ref="C34:L34"/>
    <mergeCell ref="B88:L89"/>
    <mergeCell ref="A1:L1"/>
    <mergeCell ref="A2:L2"/>
    <mergeCell ref="A81:B81"/>
    <mergeCell ref="A82:B82"/>
    <mergeCell ref="A78:L78"/>
    <mergeCell ref="A43:L43"/>
    <mergeCell ref="A76:L76"/>
    <mergeCell ref="A64:L64"/>
    <mergeCell ref="A69:L69"/>
    <mergeCell ref="A36:L36"/>
    <mergeCell ref="E37:J40"/>
    <mergeCell ref="A37:B37"/>
    <mergeCell ref="A42:L42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оптовикам</vt:lpstr>
      <vt:lpstr>Лист1</vt:lpstr>
      <vt:lpstr>оптовикам!Область_печати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Администратор</cp:lastModifiedBy>
  <cp:lastPrinted>2017-03-01T14:04:15Z</cp:lastPrinted>
  <dcterms:created xsi:type="dcterms:W3CDTF">2009-03-30T08:37:31Z</dcterms:created>
  <dcterms:modified xsi:type="dcterms:W3CDTF">2017-03-09T08:01:29Z</dcterms:modified>
</cp:coreProperties>
</file>